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12" documentId="8_{EA7F4A6A-82E6-4EEB-9E35-C54F019B1F3C}" xr6:coauthVersionLast="47" xr6:coauthVersionMax="47" xr10:uidLastSave="{B6D30C96-001B-4DB5-973C-4F43FF44E2AF}"/>
  <bookViews>
    <workbookView xWindow="-108" yWindow="-108" windowWidth="23256" windowHeight="12456" xr2:uid="{00000000-000D-0000-FFFF-FFFF00000000}"/>
  </bookViews>
  <sheets>
    <sheet name="Resumen mes" sheetId="4" r:id="rId1"/>
    <sheet name="Resumen 2025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<sst xmlns="http://schemas.openxmlformats.org/spreadsheetml/2006/main" count="118" uniqueCount="21">
  <si>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</si>
  <si>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</si>
  <si>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</si>
  <si>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</si>
  <si>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</si>
  <si>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</si>
  <si>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</si>
  <si>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</si>
  <si>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</si>
  <si>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</si>
  <si>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</si>
  <si>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</si>
  <si>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</si>
  <si>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</si>
  <si>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</si>
  <si>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</si>
  <si>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</si>
  <si>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Futuro Bloque Horario Dia Electricidad Mensual</t>
  </si>
  <si>
    <t>Monto negociado (Millones $COP)</t>
  </si>
  <si>
    <t>Informe del 1 al 30 de abril de 2025</t>
  </si>
  <si>
    <t>Informe del 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</si>
</sst>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22897045709726449"/>
                  <c:y val="4.373698774469632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77232351566152"/>
                      <c:h val="0.24011330746635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26369858513215416"/>
                  <c:y val="-6.722984825771875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14697.9864</c:v>
                </c:pt>
                <c:pt idx="1">
                  <c:v>16069.5864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2025'!$M$3:$N$3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2025'!$M$4:$N$4</c:f>
              <c:numCache>
                <c:formatCode>_-"$"\ * #,##0_-;\-"$"\ * #,##0_-;_-"$"\ * "-"??_-;_-@_-</c:formatCode>
                <c:ptCount val="2"/>
                <c:pt idx="0">
                  <c:v>83256.292799999996</c:v>
                </c:pt>
                <c:pt idx="1">
                  <c:v>95762.476800000004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7" totalsRowShown="0" headerRowDxfId="25" headerRowBorderDxfId="24" tableBorderDxfId="23" totalsRowBorderDxfId="22">
  <sortState xmlns:xlrd2="http://schemas.microsoft.com/office/spreadsheetml/2017/richdata2" ref="B4:J7">
    <sortCondition ref="B3:B7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21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7"/>
  <sheetViews>
    <sheetView showGridLines="0" tabSelected="1" zoomScaleNormal="100" workbookViewId="0">
      <selection activeCell="B3" sqref="B3"/>
    </sheetView>
  </sheetViews>
  <sheetFormatPr baseColWidth="10" defaultColWidth="0" defaultRowHeight="13.2" x14ac:dyDescent="0.25"/>
  <cols>
    <col min="1" max="1" width="3.109375" style="3" customWidth="1"/>
    <col min="2" max="2" width="7.88671875" style="2" bestFit="1" customWidth="1"/>
    <col min="3" max="3" width="7.5546875" style="2" bestFit="1" customWidth="1"/>
    <col min="4" max="4" width="49.109375" style="2" customWidth="1"/>
    <col min="5" max="5" width="12.6640625" style="2" bestFit="1" customWidth="1"/>
    <col min="6" max="6" width="8" style="2" bestFit="1" customWidth="1"/>
    <col min="7" max="7" width="48.6640625" style="2" bestFit="1" customWidth="1"/>
    <col min="8" max="8" width="8.6640625" style="2" bestFit="1" customWidth="1"/>
    <col min="9" max="9" width="17.88671875" style="2" customWidth="1"/>
    <col min="10" max="10" width="10.109375" style="2" bestFit="1" customWidth="1"/>
    <col min="11" max="11" width="3.109375" style="3" customWidth="1"/>
    <col min="12" max="12" width="3.109375" style="2" customWidth="1"/>
    <col min="13" max="15" width="34.44140625" style="2" customWidth="1"/>
    <col min="16" max="16" width="3.109375" style="2" customWidth="1"/>
    <col min="17" max="259" width="9.109375" style="2" hidden="1" customWidth="1"/>
    <col min="260" max="16384" width="11.44140625" style="2" hidden="1"/>
  </cols>
  <sheetData>
    <row r="1" spans="1:15" ht="20.100000000000001" customHeight="1" x14ac:dyDescent="0.25">
      <c r="A1" s="1"/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5">
      <c r="B2" s="21" t="s">
        <v>19</v>
      </c>
      <c r="C2" s="22"/>
      <c r="D2" s="22"/>
      <c r="E2" s="22"/>
      <c r="F2" s="22"/>
      <c r="G2" s="22"/>
      <c r="H2" s="22"/>
      <c r="I2" s="22"/>
      <c r="J2" s="22"/>
      <c r="M2" s="23" t="s">
        <v>18</v>
      </c>
      <c r="N2" s="23"/>
      <c r="O2" s="23"/>
    </row>
    <row r="3" spans="1:15" ht="22.8" x14ac:dyDescent="0.25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13</v>
      </c>
      <c r="I3" s="5" t="s">
        <v>8</v>
      </c>
      <c r="J3" s="14" t="s">
        <v>12</v>
      </c>
      <c r="M3" s="9" t="s">
        <v>16</v>
      </c>
      <c r="N3" s="9" t="s">
        <v>15</v>
      </c>
      <c r="O3" s="9" t="s">
        <v>5</v>
      </c>
    </row>
    <row r="4" spans="1:15" x14ac:dyDescent="0.25">
      <c r="B4" s="6" t="s">
        <v>9</v>
      </c>
      <c r="C4" s="7">
        <v>45748</v>
      </c>
      <c r="D4" s="6" t="s">
        <v>11</v>
      </c>
      <c r="E4" s="6" t="s">
        <v>10</v>
      </c>
      <c r="F4" s="6">
        <v>2</v>
      </c>
      <c r="G4" s="6" t="s">
        <v>15</v>
      </c>
      <c r="H4" s="17">
        <v>122</v>
      </c>
      <c r="I4" s="8">
        <v>10019786400</v>
      </c>
      <c r="J4" s="15">
        <v>8</v>
      </c>
      <c r="M4" s="8">
        <f>+SUMIFS(Tabla13[Monto],Tabla13[Afiliado],M3)/1000000</f>
        <v>14697.9864</v>
      </c>
      <c r="N4" s="8">
        <f>+SUMIFS(Tabla13[Monto],Tabla13[Afiliado],N3)/1000000</f>
        <v>16069.5864</v>
      </c>
      <c r="O4" s="10">
        <f>+SUM(M4:N4)</f>
        <v>30767.572800000002</v>
      </c>
    </row>
    <row r="5" spans="1:15" x14ac:dyDescent="0.25">
      <c r="B5" s="11" t="s">
        <v>4</v>
      </c>
      <c r="C5" s="7">
        <v>45748</v>
      </c>
      <c r="D5" s="6" t="s">
        <v>11</v>
      </c>
      <c r="E5" s="6" t="s">
        <v>10</v>
      </c>
      <c r="F5" s="6">
        <v>2</v>
      </c>
      <c r="G5" s="6" t="s">
        <v>15</v>
      </c>
      <c r="H5" s="17">
        <v>65</v>
      </c>
      <c r="I5" s="8">
        <v>6049800000</v>
      </c>
      <c r="J5" s="15">
        <v>9</v>
      </c>
    </row>
    <row r="6" spans="1:15" x14ac:dyDescent="0.25">
      <c r="B6" s="11" t="s">
        <v>9</v>
      </c>
      <c r="C6" s="7">
        <v>45748</v>
      </c>
      <c r="D6" s="11" t="s">
        <v>11</v>
      </c>
      <c r="E6" s="11" t="s">
        <v>10</v>
      </c>
      <c r="F6" s="11">
        <v>50</v>
      </c>
      <c r="G6" s="11" t="s">
        <v>16</v>
      </c>
      <c r="H6" s="18">
        <v>50</v>
      </c>
      <c r="I6" s="13">
        <v>5364000000</v>
      </c>
      <c r="J6" s="16">
        <v>8</v>
      </c>
    </row>
    <row r="7" spans="1:15" x14ac:dyDescent="0.25">
      <c r="B7" s="11" t="s">
        <v>4</v>
      </c>
      <c r="C7" s="12">
        <v>45748</v>
      </c>
      <c r="D7" s="11" t="s">
        <v>11</v>
      </c>
      <c r="E7" s="11" t="s">
        <v>10</v>
      </c>
      <c r="F7" s="11">
        <v>50</v>
      </c>
      <c r="G7" s="11" t="s">
        <v>16</v>
      </c>
      <c r="H7" s="18">
        <v>107</v>
      </c>
      <c r="I7" s="13">
        <v>9333986400</v>
      </c>
      <c r="J7" s="16">
        <v>7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21"/>
  <sheetViews>
    <sheetView showGridLines="0" zoomScaleNormal="100" workbookViewId="0">
      <selection activeCell="B3" sqref="B3"/>
    </sheetView>
  </sheetViews>
  <sheetFormatPr baseColWidth="10" defaultColWidth="0" defaultRowHeight="13.2" x14ac:dyDescent="0.25"/>
  <cols>
    <col min="1" max="1" width="3.109375" style="3" customWidth="1"/>
    <col min="2" max="2" width="7.88671875" style="2" bestFit="1" customWidth="1"/>
    <col min="3" max="3" width="7.5546875" style="2" bestFit="1" customWidth="1"/>
    <col min="4" max="4" width="49.109375" style="2" customWidth="1"/>
    <col min="5" max="5" width="12.6640625" style="2" bestFit="1" customWidth="1"/>
    <col min="6" max="6" width="8" style="2" bestFit="1" customWidth="1"/>
    <col min="7" max="7" width="48.6640625" style="2" bestFit="1" customWidth="1"/>
    <col min="8" max="8" width="8.6640625" style="2" bestFit="1" customWidth="1"/>
    <col min="9" max="9" width="17.88671875" style="2" customWidth="1"/>
    <col min="10" max="10" width="10.109375" style="2" bestFit="1" customWidth="1"/>
    <col min="11" max="11" width="3.109375" style="3" customWidth="1"/>
    <col min="12" max="12" width="3.109375" style="2" customWidth="1"/>
    <col min="13" max="15" width="34.44140625" style="2" customWidth="1"/>
    <col min="16" max="16" width="3.109375" style="2" customWidth="1"/>
    <col min="17" max="259" width="9.109375" style="2" hidden="1" customWidth="1"/>
    <col min="260" max="16384" width="11.44140625" style="2" hidden="1"/>
  </cols>
  <sheetData>
    <row r="1" spans="1:15" ht="20.100000000000001" customHeight="1" x14ac:dyDescent="0.25">
      <c r="A1" s="1"/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5">
      <c r="B2" s="21" t="s">
        <v>20</v>
      </c>
      <c r="C2" s="22"/>
      <c r="D2" s="22"/>
      <c r="E2" s="22"/>
      <c r="F2" s="22"/>
      <c r="G2" s="22"/>
      <c r="H2" s="22"/>
      <c r="I2" s="22"/>
      <c r="J2" s="22"/>
      <c r="M2" s="23" t="s">
        <v>18</v>
      </c>
      <c r="N2" s="23"/>
      <c r="O2" s="23"/>
    </row>
    <row r="3" spans="1:15" ht="22.8" x14ac:dyDescent="0.25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13</v>
      </c>
      <c r="I3" s="5" t="s">
        <v>8</v>
      </c>
      <c r="J3" s="14" t="s">
        <v>12</v>
      </c>
      <c r="M3" s="9" t="s">
        <v>16</v>
      </c>
      <c r="N3" s="9" t="s">
        <v>15</v>
      </c>
      <c r="O3" s="9" t="s">
        <v>5</v>
      </c>
    </row>
    <row r="4" spans="1:15" x14ac:dyDescent="0.25">
      <c r="B4" s="6" t="s">
        <v>9</v>
      </c>
      <c r="C4" s="7">
        <v>45658</v>
      </c>
      <c r="D4" s="6" t="s">
        <v>11</v>
      </c>
      <c r="E4" s="6" t="s">
        <v>10</v>
      </c>
      <c r="F4" s="6">
        <v>2</v>
      </c>
      <c r="G4" s="6" t="s">
        <v>15</v>
      </c>
      <c r="H4" s="17">
        <v>3</v>
      </c>
      <c r="I4" s="8">
        <v>611996400</v>
      </c>
      <c r="J4" s="15">
        <v>3</v>
      </c>
      <c r="M4" s="8">
        <f>+SUMIFS(Tabla132[Monto],Tabla132[Afiliado],M3)/1000000</f>
        <v>83256.292799999996</v>
      </c>
      <c r="N4" s="8">
        <f>+SUMIFS(Tabla132[Monto],Tabla132[Afiliado],N3)/1000000</f>
        <v>95762.476800000004</v>
      </c>
      <c r="O4" s="10">
        <f>+SUM(M4:N4)</f>
        <v>179018.7696</v>
      </c>
    </row>
    <row r="5" spans="1:15" x14ac:dyDescent="0.25">
      <c r="B5" s="6" t="s">
        <v>9</v>
      </c>
      <c r="C5" s="7">
        <v>45658</v>
      </c>
      <c r="D5" s="6" t="s">
        <v>17</v>
      </c>
      <c r="E5" s="6" t="s">
        <v>10</v>
      </c>
      <c r="F5" s="6">
        <v>2</v>
      </c>
      <c r="G5" s="6" t="s">
        <v>15</v>
      </c>
      <c r="H5" s="17">
        <v>1</v>
      </c>
      <c r="I5" s="8">
        <v>90000000</v>
      </c>
      <c r="J5" s="15">
        <v>1</v>
      </c>
    </row>
    <row r="6" spans="1:15" x14ac:dyDescent="0.25">
      <c r="B6" s="6" t="s">
        <v>9</v>
      </c>
      <c r="C6" s="7">
        <v>45658</v>
      </c>
      <c r="D6" s="6" t="s">
        <v>11</v>
      </c>
      <c r="E6" s="6" t="s">
        <v>10</v>
      </c>
      <c r="F6" s="6">
        <v>50</v>
      </c>
      <c r="G6" s="6" t="s">
        <v>16</v>
      </c>
      <c r="H6" s="17">
        <v>10</v>
      </c>
      <c r="I6" s="8">
        <v>1632600000</v>
      </c>
      <c r="J6" s="15">
        <v>4</v>
      </c>
    </row>
    <row r="7" spans="1:15" x14ac:dyDescent="0.25">
      <c r="B7" s="6" t="s">
        <v>4</v>
      </c>
      <c r="C7" s="7">
        <v>45658</v>
      </c>
      <c r="D7" s="6" t="s">
        <v>11</v>
      </c>
      <c r="E7" s="6" t="s">
        <v>10</v>
      </c>
      <c r="F7" s="6">
        <v>2</v>
      </c>
      <c r="G7" s="6" t="s">
        <v>15</v>
      </c>
      <c r="H7" s="17">
        <v>8</v>
      </c>
      <c r="I7" s="8">
        <v>1386000000</v>
      </c>
      <c r="J7" s="15">
        <v>4</v>
      </c>
    </row>
    <row r="8" spans="1:15" x14ac:dyDescent="0.25">
      <c r="B8" s="6" t="s">
        <v>4</v>
      </c>
      <c r="C8" s="7">
        <v>45658</v>
      </c>
      <c r="D8" s="6" t="s">
        <v>17</v>
      </c>
      <c r="E8" s="6" t="s">
        <v>10</v>
      </c>
      <c r="F8" s="6">
        <v>2</v>
      </c>
      <c r="G8" s="6" t="s">
        <v>15</v>
      </c>
      <c r="H8" s="17">
        <v>1</v>
      </c>
      <c r="I8" s="8">
        <v>90000000</v>
      </c>
      <c r="J8" s="15">
        <v>1</v>
      </c>
    </row>
    <row r="9" spans="1:15" x14ac:dyDescent="0.25">
      <c r="B9" s="6" t="s">
        <v>4</v>
      </c>
      <c r="C9" s="7">
        <v>45658</v>
      </c>
      <c r="D9" s="6" t="s">
        <v>11</v>
      </c>
      <c r="E9" s="6" t="s">
        <v>10</v>
      </c>
      <c r="F9" s="6">
        <v>50</v>
      </c>
      <c r="G9" s="6" t="s">
        <v>16</v>
      </c>
      <c r="H9" s="17">
        <v>5</v>
      </c>
      <c r="I9" s="8">
        <v>858596400</v>
      </c>
      <c r="J9" s="15">
        <v>3</v>
      </c>
    </row>
    <row r="10" spans="1:15" x14ac:dyDescent="0.25">
      <c r="B10" s="6" t="s">
        <v>9</v>
      </c>
      <c r="C10" s="7">
        <v>45689</v>
      </c>
      <c r="D10" s="6" t="s">
        <v>11</v>
      </c>
      <c r="E10" s="6" t="s">
        <v>10</v>
      </c>
      <c r="F10" s="6">
        <v>2</v>
      </c>
      <c r="G10" s="6" t="s">
        <v>15</v>
      </c>
      <c r="H10" s="17">
        <v>339</v>
      </c>
      <c r="I10" s="8">
        <v>62308710000</v>
      </c>
      <c r="J10" s="15">
        <v>15</v>
      </c>
    </row>
    <row r="11" spans="1:15" x14ac:dyDescent="0.25">
      <c r="B11" s="6" t="s">
        <v>9</v>
      </c>
      <c r="C11" s="7">
        <v>45689</v>
      </c>
      <c r="D11" s="6" t="s">
        <v>11</v>
      </c>
      <c r="E11" s="6" t="s">
        <v>10</v>
      </c>
      <c r="F11" s="6">
        <v>50</v>
      </c>
      <c r="G11" s="6" t="s">
        <v>16</v>
      </c>
      <c r="H11" s="17">
        <v>28</v>
      </c>
      <c r="I11" s="8">
        <v>4352400000</v>
      </c>
      <c r="J11" s="15">
        <v>2</v>
      </c>
    </row>
    <row r="12" spans="1:15" x14ac:dyDescent="0.25">
      <c r="B12" s="6" t="s">
        <v>4</v>
      </c>
      <c r="C12" s="7">
        <v>45689</v>
      </c>
      <c r="D12" s="6" t="s">
        <v>11</v>
      </c>
      <c r="E12" s="6" t="s">
        <v>10</v>
      </c>
      <c r="F12" s="6">
        <v>2</v>
      </c>
      <c r="G12" s="6" t="s">
        <v>15</v>
      </c>
      <c r="H12" s="17">
        <v>52</v>
      </c>
      <c r="I12" s="8">
        <v>7844400000</v>
      </c>
      <c r="J12" s="15">
        <v>3</v>
      </c>
    </row>
    <row r="13" spans="1:15" x14ac:dyDescent="0.25">
      <c r="B13" s="11" t="s">
        <v>4</v>
      </c>
      <c r="C13" s="12">
        <v>45689</v>
      </c>
      <c r="D13" s="11" t="s">
        <v>11</v>
      </c>
      <c r="E13" s="11" t="s">
        <v>10</v>
      </c>
      <c r="F13" s="11">
        <v>50</v>
      </c>
      <c r="G13" s="11" t="s">
        <v>16</v>
      </c>
      <c r="H13" s="18">
        <v>315</v>
      </c>
      <c r="I13" s="13">
        <v>58816710000</v>
      </c>
      <c r="J13" s="16">
        <v>14</v>
      </c>
    </row>
    <row r="14" spans="1:15" x14ac:dyDescent="0.25">
      <c r="B14" s="6" t="s">
        <v>9</v>
      </c>
      <c r="C14" s="7">
        <v>45717</v>
      </c>
      <c r="D14" s="6" t="s">
        <v>11</v>
      </c>
      <c r="E14" s="6" t="s">
        <v>10</v>
      </c>
      <c r="F14" s="6">
        <v>2</v>
      </c>
      <c r="G14" s="6" t="s">
        <v>15</v>
      </c>
      <c r="H14" s="17">
        <v>28</v>
      </c>
      <c r="I14" s="8">
        <v>2726892000</v>
      </c>
      <c r="J14" s="15">
        <v>5</v>
      </c>
    </row>
    <row r="15" spans="1:15" x14ac:dyDescent="0.25">
      <c r="B15" s="6" t="s">
        <v>4</v>
      </c>
      <c r="C15" s="7">
        <v>45717</v>
      </c>
      <c r="D15" s="6" t="s">
        <v>11</v>
      </c>
      <c r="E15" s="6" t="s">
        <v>10</v>
      </c>
      <c r="F15" s="6">
        <v>2</v>
      </c>
      <c r="G15" s="6" t="s">
        <v>15</v>
      </c>
      <c r="H15" s="17">
        <v>47</v>
      </c>
      <c r="I15" s="8">
        <v>4634892000</v>
      </c>
      <c r="J15" s="15">
        <v>8</v>
      </c>
    </row>
    <row r="16" spans="1:15" x14ac:dyDescent="0.25">
      <c r="B16" s="6" t="s">
        <v>9</v>
      </c>
      <c r="C16" s="7">
        <v>45717</v>
      </c>
      <c r="D16" s="6" t="s">
        <v>11</v>
      </c>
      <c r="E16" s="6" t="s">
        <v>10</v>
      </c>
      <c r="F16" s="6">
        <v>50</v>
      </c>
      <c r="G16" s="6" t="s">
        <v>16</v>
      </c>
      <c r="H16" s="17">
        <v>24</v>
      </c>
      <c r="I16" s="8">
        <v>2403000000</v>
      </c>
      <c r="J16" s="15">
        <v>4</v>
      </c>
    </row>
    <row r="17" spans="2:10" x14ac:dyDescent="0.25">
      <c r="B17" s="11" t="s">
        <v>4</v>
      </c>
      <c r="C17" s="12">
        <v>45717</v>
      </c>
      <c r="D17" s="11" t="s">
        <v>11</v>
      </c>
      <c r="E17" s="11" t="s">
        <v>10</v>
      </c>
      <c r="F17" s="11">
        <v>50</v>
      </c>
      <c r="G17" s="11" t="s">
        <v>16</v>
      </c>
      <c r="H17" s="18">
        <v>5</v>
      </c>
      <c r="I17" s="13">
        <v>495000000</v>
      </c>
      <c r="J17" s="16">
        <v>1</v>
      </c>
    </row>
    <row r="18" spans="2:10" x14ac:dyDescent="0.25">
      <c r="B18" s="6" t="s">
        <v>9</v>
      </c>
      <c r="C18" s="7">
        <v>45748</v>
      </c>
      <c r="D18" s="6" t="s">
        <v>11</v>
      </c>
      <c r="E18" s="6" t="s">
        <v>10</v>
      </c>
      <c r="F18" s="6">
        <v>2</v>
      </c>
      <c r="G18" s="6" t="s">
        <v>15</v>
      </c>
      <c r="H18" s="17">
        <v>122</v>
      </c>
      <c r="I18" s="8">
        <v>10019786400</v>
      </c>
      <c r="J18" s="15">
        <v>8</v>
      </c>
    </row>
    <row r="19" spans="2:10" x14ac:dyDescent="0.25">
      <c r="B19" s="6" t="s">
        <v>4</v>
      </c>
      <c r="C19" s="7">
        <v>45748</v>
      </c>
      <c r="D19" s="6" t="s">
        <v>11</v>
      </c>
      <c r="E19" s="6" t="s">
        <v>10</v>
      </c>
      <c r="F19" s="6">
        <v>2</v>
      </c>
      <c r="G19" s="6" t="s">
        <v>15</v>
      </c>
      <c r="H19" s="17">
        <v>65</v>
      </c>
      <c r="I19" s="8">
        <v>6049800000</v>
      </c>
      <c r="J19" s="15">
        <v>9</v>
      </c>
    </row>
    <row r="20" spans="2:10" x14ac:dyDescent="0.25">
      <c r="B20" s="6" t="s">
        <v>9</v>
      </c>
      <c r="C20" s="7">
        <v>45748</v>
      </c>
      <c r="D20" s="6" t="s">
        <v>11</v>
      </c>
      <c r="E20" s="6" t="s">
        <v>10</v>
      </c>
      <c r="F20" s="6">
        <v>50</v>
      </c>
      <c r="G20" s="6" t="s">
        <v>16</v>
      </c>
      <c r="H20" s="17">
        <v>50</v>
      </c>
      <c r="I20" s="8">
        <v>5364000000</v>
      </c>
      <c r="J20" s="15">
        <v>8</v>
      </c>
    </row>
    <row r="21" spans="2:10" x14ac:dyDescent="0.25">
      <c r="B21" s="11" t="s">
        <v>4</v>
      </c>
      <c r="C21" s="12">
        <v>45748</v>
      </c>
      <c r="D21" s="11" t="s">
        <v>11</v>
      </c>
      <c r="E21" s="11" t="s">
        <v>10</v>
      </c>
      <c r="F21" s="11">
        <v>50</v>
      </c>
      <c r="G21" s="11" t="s">
        <v>16</v>
      </c>
      <c r="H21" s="18">
        <v>107</v>
      </c>
      <c r="I21" s="13">
        <v>9333986400</v>
      </c>
      <c r="J21" s="16">
        <v>7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7" ma:contentTypeDescription="Crear nuevo documento." ma:contentTypeScope="" ma:versionID="7523e25875d47d54188c50c590e11ff4">
  <xsd:schema xmlns:xsd="http://www.w3.org/2001/XMLSchema" xmlns:xs="http://www.w3.org/2001/XMLSchema" xmlns:p="http://schemas.microsoft.com/office/2006/metadata/properties" xmlns:ns1="http://schemas.microsoft.com/sharepoint/v3" xmlns:ns2="df062920-4020-40dc-9015-c52fc1b6f476" xmlns:ns3="72e9f21c-8664-4aad-aa68-4f5e72fc5d76" targetNamespace="http://schemas.microsoft.com/office/2006/metadata/properties" ma:root="true" ma:fieldsID="73b8ef77d99245c0230df5a6bb32fa20" ns1:_="" ns2:_="" ns3:_="">
    <xsd:import namespace="http://schemas.microsoft.com/sharepoint/v3"/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2C18C-95CC-4ED9-90D7-155A4060E099}">
  <ds:schemaRefs>
    <ds:schemaRef ds:uri="http://purl.org/dc/elements/1.1/"/>
    <ds:schemaRef ds:uri="72e9f21c-8664-4aad-aa68-4f5e72fc5d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df062920-4020-40dc-9015-c52fc1b6f476"/>
    <ds:schemaRef ds:uri="http://schemas.microsoft.com/office/2006/metadata/properties"/>
    <ds:schemaRef ds:uri="http://purl.org/dc/terms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351599-BA6E-4ED3-A92C-AB27121E7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2025-05-06T17:35:14Z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