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6" documentId="8_{EA7F4A6A-82E6-4EEB-9E35-C54F019B1F3C}" xr6:coauthVersionLast="47" xr6:coauthVersionMax="47" xr10:uidLastSave="{FEC14CF2-61EF-4326-B5FD-58F583E55A49}"/>
  <bookViews>
    <workbookView xWindow="-120" yWindow="-120" windowWidth="20730" windowHeight="11040" xr2:uid="{00000000-000D-0000-FFFF-FFFF00000000}"/>
  </bookViews>
  <sheets>
    <sheet name="Resumen mes" sheetId="4" r:id="rId1"/>
    <sheet name="Resumen 2025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<sst xmlns="http://schemas.openxmlformats.org/spreadsheetml/2006/main" count="102" uniqueCount="21">
  <si>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</si>
  <si>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</si>
  <si>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</si>
  <si>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</si>
  <si>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</si>
  <si>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</si>
  <si>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</si>
  <si>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</si>
  <si>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</si>
  <si>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</si>
  <si>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</si>
  <si>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</si>
  <si>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</si>
  <si>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</si>
  <si>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</si>
  <si>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</si>
  <si>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</si>
  <si>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Futuro Bloque Horario Dia Electricidad Mensual</t>
  </si>
  <si>
    <t>Monto negociado (Millones $COP)</t>
  </si>
  <si>
    <t>Informe del 1 al 31 de marzo de 2025</t>
  </si>
  <si>
    <t>Informe 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</si>
</sst>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1721157506083128"/>
                  <c:y val="0.1380191177169084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8570683923976542"/>
                  <c:y val="-4.278636390105329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2898</c:v>
                </c:pt>
                <c:pt idx="1">
                  <c:v>7361.7839999999997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2025'!$M$3:$N$3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2025'!$M$4:$N$4</c:f>
              <c:numCache>
                <c:formatCode>_-"$"\ * #,##0_-;\-"$"\ * #,##0_-;_-"$"\ * "-"??_-;_-@_-</c:formatCode>
                <c:ptCount val="2"/>
                <c:pt idx="0">
                  <c:v>68558.306400000001</c:v>
                </c:pt>
                <c:pt idx="1">
                  <c:v>79692.890400000004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7" totalsRowShown="0" headerRowDxfId="25" headerRowBorderDxfId="24" tableBorderDxfId="23" totalsRowBorderDxfId="22">
  <sortState xmlns:xlrd2="http://schemas.microsoft.com/office/spreadsheetml/2017/richdata2" ref="B4:J7">
    <sortCondition ref="B3:B7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17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7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ht="14.25" x14ac:dyDescent="0.2">
      <c r="B4" s="6" t="s">
        <v>9</v>
      </c>
      <c r="C4" s="7">
        <v>45717</v>
      </c>
      <c r="D4" s="6" t="s">
        <v>11</v>
      </c>
      <c r="E4" s="6" t="s">
        <v>10</v>
      </c>
      <c r="F4" s="6">
        <v>2</v>
      </c>
      <c r="G4" s="6" t="s">
        <v>15</v>
      </c>
      <c r="H4" s="17">
        <v>28</v>
      </c>
      <c r="I4" s="8">
        <v>2726892000</v>
      </c>
      <c r="J4" s="15">
        <v>5</v>
      </c>
      <c r="M4" s="8">
        <f>+SUMIFS(Tabla13[Monto],Tabla13[Afiliado],M3)/1000000</f>
        <v>2898</v>
      </c>
      <c r="N4" s="8">
        <f>+SUMIFS(Tabla13[Monto],Tabla13[Afiliado],N3)/1000000</f>
        <v>7361.7839999999997</v>
      </c>
      <c r="O4" s="10">
        <f>+SUM(M4:N4)</f>
        <v>10259.784</v>
      </c>
    </row>
    <row r="5" spans="1:15" ht="14.25" x14ac:dyDescent="0.2">
      <c r="B5" s="11" t="s">
        <v>4</v>
      </c>
      <c r="C5" s="7">
        <v>45717</v>
      </c>
      <c r="D5" s="6" t="s">
        <v>11</v>
      </c>
      <c r="E5" s="6" t="s">
        <v>10</v>
      </c>
      <c r="F5" s="6">
        <v>2</v>
      </c>
      <c r="G5" s="6" t="s">
        <v>15</v>
      </c>
      <c r="H5" s="17">
        <v>47</v>
      </c>
      <c r="I5" s="8">
        <v>4634892000</v>
      </c>
      <c r="J5" s="15">
        <v>8</v>
      </c>
    </row>
    <row r="6" spans="1:15" ht="14.25" x14ac:dyDescent="0.2">
      <c r="B6" s="11" t="s">
        <v>9</v>
      </c>
      <c r="C6" s="7">
        <v>45717</v>
      </c>
      <c r="D6" s="11" t="s">
        <v>11</v>
      </c>
      <c r="E6" s="11" t="s">
        <v>10</v>
      </c>
      <c r="F6" s="11">
        <v>50</v>
      </c>
      <c r="G6" s="11" t="s">
        <v>16</v>
      </c>
      <c r="H6" s="18">
        <v>24</v>
      </c>
      <c r="I6" s="13">
        <v>2403000000</v>
      </c>
      <c r="J6" s="16">
        <v>4</v>
      </c>
    </row>
    <row r="7" spans="1:15" ht="14.25" x14ac:dyDescent="0.2">
      <c r="B7" s="11" t="s">
        <v>4</v>
      </c>
      <c r="C7" s="12">
        <v>45717</v>
      </c>
      <c r="D7" s="11" t="s">
        <v>11</v>
      </c>
      <c r="E7" s="11" t="s">
        <v>10</v>
      </c>
      <c r="F7" s="11">
        <v>50</v>
      </c>
      <c r="G7" s="11" t="s">
        <v>16</v>
      </c>
      <c r="H7" s="18">
        <v>5</v>
      </c>
      <c r="I7" s="13">
        <v>495000000</v>
      </c>
      <c r="J7" s="16">
        <v>1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17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20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ht="14.25" x14ac:dyDescent="0.2">
      <c r="B4" s="6" t="s">
        <v>9</v>
      </c>
      <c r="C4" s="7">
        <v>45658</v>
      </c>
      <c r="D4" s="6" t="s">
        <v>11</v>
      </c>
      <c r="E4" s="6" t="s">
        <v>10</v>
      </c>
      <c r="F4" s="6">
        <v>2</v>
      </c>
      <c r="G4" s="6" t="s">
        <v>15</v>
      </c>
      <c r="H4" s="17">
        <v>3</v>
      </c>
      <c r="I4" s="8">
        <v>611996400</v>
      </c>
      <c r="J4" s="15">
        <v>3</v>
      </c>
      <c r="M4" s="8">
        <f>+SUMIFS(Tabla132[Monto],Tabla132[Afiliado],M3)/1000000</f>
        <v>68558.306400000001</v>
      </c>
      <c r="N4" s="8">
        <f>+SUMIFS(Tabla132[Monto],Tabla132[Afiliado],N3)/1000000</f>
        <v>79692.890400000004</v>
      </c>
      <c r="O4" s="10">
        <f>+SUM(M4:N4)</f>
        <v>148251.19680000001</v>
      </c>
    </row>
    <row r="5" spans="1:15" ht="14.25" x14ac:dyDescent="0.2">
      <c r="B5" s="6" t="s">
        <v>9</v>
      </c>
      <c r="C5" s="7">
        <v>45658</v>
      </c>
      <c r="D5" s="6" t="s">
        <v>17</v>
      </c>
      <c r="E5" s="6" t="s">
        <v>10</v>
      </c>
      <c r="F5" s="6">
        <v>2</v>
      </c>
      <c r="G5" s="6" t="s">
        <v>15</v>
      </c>
      <c r="H5" s="17">
        <v>1</v>
      </c>
      <c r="I5" s="8">
        <v>90000000</v>
      </c>
      <c r="J5" s="15">
        <v>1</v>
      </c>
    </row>
    <row r="6" spans="1:15" ht="14.25" x14ac:dyDescent="0.2">
      <c r="B6" s="6" t="s">
        <v>9</v>
      </c>
      <c r="C6" s="7">
        <v>45658</v>
      </c>
      <c r="D6" s="6" t="s">
        <v>11</v>
      </c>
      <c r="E6" s="6" t="s">
        <v>10</v>
      </c>
      <c r="F6" s="6">
        <v>50</v>
      </c>
      <c r="G6" s="6" t="s">
        <v>16</v>
      </c>
      <c r="H6" s="17">
        <v>10</v>
      </c>
      <c r="I6" s="8">
        <v>1632600000</v>
      </c>
      <c r="J6" s="15">
        <v>4</v>
      </c>
    </row>
    <row r="7" spans="1:15" ht="14.25" x14ac:dyDescent="0.2">
      <c r="B7" s="6" t="s">
        <v>4</v>
      </c>
      <c r="C7" s="7">
        <v>45658</v>
      </c>
      <c r="D7" s="6" t="s">
        <v>11</v>
      </c>
      <c r="E7" s="6" t="s">
        <v>10</v>
      </c>
      <c r="F7" s="6">
        <v>2</v>
      </c>
      <c r="G7" s="6" t="s">
        <v>15</v>
      </c>
      <c r="H7" s="17">
        <v>8</v>
      </c>
      <c r="I7" s="8">
        <v>1386000000</v>
      </c>
      <c r="J7" s="15">
        <v>4</v>
      </c>
    </row>
    <row r="8" spans="1:15" ht="14.25" x14ac:dyDescent="0.2">
      <c r="B8" s="6" t="s">
        <v>4</v>
      </c>
      <c r="C8" s="7">
        <v>45658</v>
      </c>
      <c r="D8" s="6" t="s">
        <v>17</v>
      </c>
      <c r="E8" s="6" t="s">
        <v>10</v>
      </c>
      <c r="F8" s="6">
        <v>2</v>
      </c>
      <c r="G8" s="6" t="s">
        <v>15</v>
      </c>
      <c r="H8" s="17">
        <v>1</v>
      </c>
      <c r="I8" s="8">
        <v>90000000</v>
      </c>
      <c r="J8" s="15">
        <v>1</v>
      </c>
    </row>
    <row r="9" spans="1:15" ht="14.25" x14ac:dyDescent="0.2">
      <c r="B9" s="6" t="s">
        <v>4</v>
      </c>
      <c r="C9" s="7">
        <v>45658</v>
      </c>
      <c r="D9" s="6" t="s">
        <v>11</v>
      </c>
      <c r="E9" s="6" t="s">
        <v>10</v>
      </c>
      <c r="F9" s="6">
        <v>50</v>
      </c>
      <c r="G9" s="6" t="s">
        <v>16</v>
      </c>
      <c r="H9" s="17">
        <v>5</v>
      </c>
      <c r="I9" s="8">
        <v>858596400</v>
      </c>
      <c r="J9" s="15">
        <v>3</v>
      </c>
    </row>
    <row r="10" spans="1:15" ht="14.25" x14ac:dyDescent="0.2">
      <c r="B10" s="6" t="s">
        <v>9</v>
      </c>
      <c r="C10" s="7">
        <v>45689</v>
      </c>
      <c r="D10" s="6" t="s">
        <v>11</v>
      </c>
      <c r="E10" s="6" t="s">
        <v>10</v>
      </c>
      <c r="F10" s="6">
        <v>2</v>
      </c>
      <c r="G10" s="6" t="s">
        <v>15</v>
      </c>
      <c r="H10" s="17">
        <v>339</v>
      </c>
      <c r="I10" s="8">
        <v>62308710000</v>
      </c>
      <c r="J10" s="15">
        <v>15</v>
      </c>
    </row>
    <row r="11" spans="1:15" ht="14.25" x14ac:dyDescent="0.2">
      <c r="B11" s="6" t="s">
        <v>9</v>
      </c>
      <c r="C11" s="7">
        <v>45689</v>
      </c>
      <c r="D11" s="6" t="s">
        <v>11</v>
      </c>
      <c r="E11" s="6" t="s">
        <v>10</v>
      </c>
      <c r="F11" s="6">
        <v>50</v>
      </c>
      <c r="G11" s="6" t="s">
        <v>16</v>
      </c>
      <c r="H11" s="17">
        <v>28</v>
      </c>
      <c r="I11" s="8">
        <v>4352400000</v>
      </c>
      <c r="J11" s="15">
        <v>2</v>
      </c>
    </row>
    <row r="12" spans="1:15" ht="14.25" x14ac:dyDescent="0.2">
      <c r="B12" s="6" t="s">
        <v>4</v>
      </c>
      <c r="C12" s="7">
        <v>45689</v>
      </c>
      <c r="D12" s="6" t="s">
        <v>11</v>
      </c>
      <c r="E12" s="6" t="s">
        <v>10</v>
      </c>
      <c r="F12" s="6">
        <v>2</v>
      </c>
      <c r="G12" s="6" t="s">
        <v>15</v>
      </c>
      <c r="H12" s="17">
        <v>52</v>
      </c>
      <c r="I12" s="8">
        <v>7844400000</v>
      </c>
      <c r="J12" s="15">
        <v>3</v>
      </c>
    </row>
    <row r="13" spans="1:15" ht="14.25" x14ac:dyDescent="0.2">
      <c r="B13" s="11" t="s">
        <v>4</v>
      </c>
      <c r="C13" s="12">
        <v>45689</v>
      </c>
      <c r="D13" s="11" t="s">
        <v>11</v>
      </c>
      <c r="E13" s="11" t="s">
        <v>10</v>
      </c>
      <c r="F13" s="11">
        <v>50</v>
      </c>
      <c r="G13" s="11" t="s">
        <v>16</v>
      </c>
      <c r="H13" s="18">
        <v>315</v>
      </c>
      <c r="I13" s="13">
        <v>58816710000</v>
      </c>
      <c r="J13" s="16">
        <v>14</v>
      </c>
    </row>
    <row r="14" spans="1:15" ht="14.25" x14ac:dyDescent="0.2">
      <c r="B14" s="6" t="s">
        <v>9</v>
      </c>
      <c r="C14" s="7">
        <v>45717</v>
      </c>
      <c r="D14" s="6" t="s">
        <v>11</v>
      </c>
      <c r="E14" s="6" t="s">
        <v>10</v>
      </c>
      <c r="F14" s="6">
        <v>2</v>
      </c>
      <c r="G14" s="6" t="s">
        <v>15</v>
      </c>
      <c r="H14" s="17">
        <v>28</v>
      </c>
      <c r="I14" s="8">
        <v>2726892000</v>
      </c>
      <c r="J14" s="15">
        <v>5</v>
      </c>
    </row>
    <row r="15" spans="1:15" ht="14.25" x14ac:dyDescent="0.2">
      <c r="B15" s="6" t="s">
        <v>4</v>
      </c>
      <c r="C15" s="7">
        <v>45717</v>
      </c>
      <c r="D15" s="6" t="s">
        <v>11</v>
      </c>
      <c r="E15" s="6" t="s">
        <v>10</v>
      </c>
      <c r="F15" s="6">
        <v>2</v>
      </c>
      <c r="G15" s="6" t="s">
        <v>15</v>
      </c>
      <c r="H15" s="17">
        <v>47</v>
      </c>
      <c r="I15" s="8">
        <v>4634892000</v>
      </c>
      <c r="J15" s="15">
        <v>8</v>
      </c>
    </row>
    <row r="16" spans="1:15" ht="14.25" x14ac:dyDescent="0.2">
      <c r="B16" s="6" t="s">
        <v>9</v>
      </c>
      <c r="C16" s="7">
        <v>45717</v>
      </c>
      <c r="D16" s="6" t="s">
        <v>11</v>
      </c>
      <c r="E16" s="6" t="s">
        <v>10</v>
      </c>
      <c r="F16" s="6">
        <v>50</v>
      </c>
      <c r="G16" s="6" t="s">
        <v>16</v>
      </c>
      <c r="H16" s="17">
        <v>24</v>
      </c>
      <c r="I16" s="8">
        <v>2403000000</v>
      </c>
      <c r="J16" s="15">
        <v>4</v>
      </c>
    </row>
    <row r="17" spans="2:10" ht="14.25" x14ac:dyDescent="0.2">
      <c r="B17" s="11" t="s">
        <v>4</v>
      </c>
      <c r="C17" s="12">
        <v>45717</v>
      </c>
      <c r="D17" s="11" t="s">
        <v>11</v>
      </c>
      <c r="E17" s="11" t="s">
        <v>10</v>
      </c>
      <c r="F17" s="11">
        <v>50</v>
      </c>
      <c r="G17" s="11" t="s">
        <v>16</v>
      </c>
      <c r="H17" s="18">
        <v>5</v>
      </c>
      <c r="I17" s="13">
        <v>495000000</v>
      </c>
      <c r="J17" s="16">
        <v>1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2025-04-04T16:43:44Z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