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5" documentId="8_{4E2ADCF9-62B7-4366-B46D-5FA17ACA5842}" xr6:coauthVersionLast="47" xr6:coauthVersionMax="47" xr10:uidLastSave="{541C173B-CB0D-4A8D-B851-EE579659B24B}"/>
  <bookViews>
    <workbookView xWindow="-120" yWindow="-120" windowWidth="20730" windowHeight="11040" xr2:uid="{00000000-000D-0000-FFFF-FFFF00000000}"/>
  </bookViews>
  <sheets>
    <sheet name="Resumen mes" sheetId="4" r:id="rId1"/>
    <sheet name="Resumen 2024" sheetId="8" r:id="rId2"/>
  </sheet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<sst xmlns="http://schemas.openxmlformats.org/spreadsheetml/2006/main" count="186" uniqueCount="24">
  <si>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</si>
  <si>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</si>
  <si>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</si>
  <si>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</si>
  <si>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</si>
  <si>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</si>
  <si>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</si>
  <si>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</si>
  <si>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</si>
  <si>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</si>
  <si>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</si>
  <si>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</si>
  <si>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</si>
  <si>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</si>
  <si>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</si>
  <si>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</si>
  <si>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</si>
  <si>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</si>
  <si>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</si>
  <si>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Futuro Bloque Horario Dia Electricidad Mensual</t>
  </si>
  <si>
    <t>Monto negociado (Millones $COP)</t>
  </si>
  <si>
    <t>Informe del 1 al 31 de julio de 2024</t>
  </si>
  <si>
    <t>Informe del 1 de enero al 31 de julio de 2024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</si>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</sst>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40579783768263195"/>
                  <c:y val="2.52685435172122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10571560041670808"/>
                  <c:y val="-0.3167443554770208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0</c:v>
                </c:pt>
                <c:pt idx="1">
                  <c:v>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101096.57520000001</c:v>
                </c:pt>
                <c:pt idx="1">
                  <c:v>218491.82079999999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7" totalsRowShown="0" headerRowDxfId="25" headerRowBorderDxfId="24" tableBorderDxfId="23" totalsRowBorderDxfId="22">
  <sortState xmlns:xlrd2="http://schemas.microsoft.com/office/spreadsheetml/2017/richdata2" ref="B4:J6">
    <sortCondition ref="B3:B6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36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7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21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 t="s">
        <v>23</v>
      </c>
      <c r="D4" s="6" t="s">
        <v>12</v>
      </c>
      <c r="E4" s="6" t="s">
        <v>10</v>
      </c>
      <c r="F4" s="6">
        <v>2</v>
      </c>
      <c r="G4" s="6" t="s">
        <v>16</v>
      </c>
      <c r="H4" s="17">
        <v>6</v>
      </c>
      <c r="I4" s="8">
        <v>453600000</v>
      </c>
      <c r="J4" s="15">
        <v>1</v>
      </c>
      <c r="M4" s="8">
        <f>+SUMIFS(Tabla13[Monto],Tabla13[Afiliado],M3)/1000000</f>
        <v>0</v>
      </c>
      <c r="N4" s="8">
        <f>+SUMIFS(Tabla13[Monto],Tabla13[Afiliado],N3)/1000000</f>
        <v>3672</v>
      </c>
      <c r="O4" s="10">
        <f>+SUM(M4:N4)</f>
        <v>3672</v>
      </c>
    </row>
    <row r="5" spans="1:15" ht="14.25" x14ac:dyDescent="0.2">
      <c r="B5" s="6" t="s">
        <v>9</v>
      </c>
      <c r="C5" s="7" t="s">
        <v>23</v>
      </c>
      <c r="D5" s="6" t="s">
        <v>12</v>
      </c>
      <c r="E5" s="6" t="s">
        <v>11</v>
      </c>
      <c r="F5" s="6">
        <v>2</v>
      </c>
      <c r="G5" s="6" t="s">
        <v>16</v>
      </c>
      <c r="H5" s="17">
        <v>12</v>
      </c>
      <c r="I5" s="8">
        <v>1382400000</v>
      </c>
      <c r="J5" s="15">
        <v>1</v>
      </c>
    </row>
    <row r="6" spans="1:15" ht="14.25" x14ac:dyDescent="0.2">
      <c r="B6" s="6" t="s">
        <v>4</v>
      </c>
      <c r="C6" s="7" t="s">
        <v>23</v>
      </c>
      <c r="D6" s="6" t="s">
        <v>12</v>
      </c>
      <c r="E6" s="6" t="s">
        <v>10</v>
      </c>
      <c r="F6" s="6">
        <v>2</v>
      </c>
      <c r="G6" s="6" t="s">
        <v>16</v>
      </c>
      <c r="H6" s="17">
        <v>6</v>
      </c>
      <c r="I6" s="8">
        <v>453600000</v>
      </c>
      <c r="J6" s="15">
        <v>1</v>
      </c>
    </row>
    <row r="7" spans="1:15" ht="14.25" x14ac:dyDescent="0.2">
      <c r="B7" s="6" t="s">
        <v>4</v>
      </c>
      <c r="C7" s="7" t="s">
        <v>23</v>
      </c>
      <c r="D7" s="6" t="s">
        <v>12</v>
      </c>
      <c r="E7" s="6" t="s">
        <v>11</v>
      </c>
      <c r="F7" s="6">
        <v>2</v>
      </c>
      <c r="G7" s="6" t="s">
        <v>16</v>
      </c>
      <c r="H7" s="17">
        <v>12</v>
      </c>
      <c r="I7" s="8">
        <v>1382400000</v>
      </c>
      <c r="J7" s="15">
        <v>1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36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101096.57520000001</v>
      </c>
      <c r="N4" s="8">
        <f>+SUMIFS(Tabla132[Monto],Tabla132[Afiliado],N3)/1000000</f>
        <v>218491.82079999999</v>
      </c>
      <c r="O4" s="10">
        <f>+SUM(M4:N4)</f>
        <v>319588.39600000001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19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19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  <row r="30" spans="2:10" ht="14.25" x14ac:dyDescent="0.2">
      <c r="B30" s="6" t="s">
        <v>9</v>
      </c>
      <c r="C30" s="7">
        <v>45444</v>
      </c>
      <c r="D30" s="6" t="s">
        <v>12</v>
      </c>
      <c r="E30" s="6" t="s">
        <v>10</v>
      </c>
      <c r="F30" s="6">
        <v>2</v>
      </c>
      <c r="G30" s="6" t="s">
        <v>16</v>
      </c>
      <c r="H30" s="17">
        <v>102</v>
      </c>
      <c r="I30" s="8">
        <v>11808000000</v>
      </c>
      <c r="J30" s="15">
        <v>11</v>
      </c>
    </row>
    <row r="31" spans="2:10" ht="14.25" x14ac:dyDescent="0.2">
      <c r="B31" s="6" t="s">
        <v>4</v>
      </c>
      <c r="C31" s="7">
        <v>45444</v>
      </c>
      <c r="D31" s="6" t="s">
        <v>12</v>
      </c>
      <c r="E31" s="6" t="s">
        <v>10</v>
      </c>
      <c r="F31" s="6">
        <v>2</v>
      </c>
      <c r="G31" s="6" t="s">
        <v>16</v>
      </c>
      <c r="H31" s="17">
        <v>66</v>
      </c>
      <c r="I31" s="8">
        <v>7824960000</v>
      </c>
      <c r="J31" s="15">
        <v>8</v>
      </c>
    </row>
    <row r="32" spans="2:10" ht="14.25" x14ac:dyDescent="0.2">
      <c r="B32" s="11" t="s">
        <v>4</v>
      </c>
      <c r="C32" s="12">
        <v>45444</v>
      </c>
      <c r="D32" s="11" t="s">
        <v>12</v>
      </c>
      <c r="E32" s="11" t="s">
        <v>10</v>
      </c>
      <c r="F32" s="11">
        <v>50</v>
      </c>
      <c r="G32" s="11" t="s">
        <v>17</v>
      </c>
      <c r="H32" s="18">
        <v>36</v>
      </c>
      <c r="I32" s="13">
        <v>3983040000</v>
      </c>
      <c r="J32" s="16">
        <v>3</v>
      </c>
    </row>
    <row r="33" spans="2:10" ht="14.25" x14ac:dyDescent="0.2">
      <c r="B33" s="6" t="s">
        <v>9</v>
      </c>
      <c r="C33" s="7" t="s">
        <v>23</v>
      </c>
      <c r="D33" s="6" t="s">
        <v>12</v>
      </c>
      <c r="E33" s="6" t="s">
        <v>10</v>
      </c>
      <c r="F33" s="6">
        <v>2</v>
      </c>
      <c r="G33" s="6" t="s">
        <v>16</v>
      </c>
      <c r="H33" s="17">
        <v>6</v>
      </c>
      <c r="I33" s="8">
        <v>453600000</v>
      </c>
      <c r="J33" s="15">
        <v>1</v>
      </c>
    </row>
    <row r="34" spans="2:10" ht="14.25" x14ac:dyDescent="0.2">
      <c r="B34" s="6" t="s">
        <v>9</v>
      </c>
      <c r="C34" s="7" t="s">
        <v>23</v>
      </c>
      <c r="D34" s="6" t="s">
        <v>12</v>
      </c>
      <c r="E34" s="6" t="s">
        <v>11</v>
      </c>
      <c r="F34" s="6">
        <v>2</v>
      </c>
      <c r="G34" s="6" t="s">
        <v>16</v>
      </c>
      <c r="H34" s="17">
        <v>12</v>
      </c>
      <c r="I34" s="8">
        <v>1382400000</v>
      </c>
      <c r="J34" s="15">
        <v>1</v>
      </c>
    </row>
    <row r="35" spans="2:10" ht="14.25" x14ac:dyDescent="0.2">
      <c r="B35" s="6" t="s">
        <v>4</v>
      </c>
      <c r="C35" s="7" t="s">
        <v>23</v>
      </c>
      <c r="D35" s="6" t="s">
        <v>12</v>
      </c>
      <c r="E35" s="6" t="s">
        <v>10</v>
      </c>
      <c r="F35" s="6">
        <v>2</v>
      </c>
      <c r="G35" s="6" t="s">
        <v>16</v>
      </c>
      <c r="H35" s="17">
        <v>6</v>
      </c>
      <c r="I35" s="8">
        <v>453600000</v>
      </c>
      <c r="J35" s="15">
        <v>1</v>
      </c>
    </row>
    <row r="36" spans="2:10" ht="14.25" x14ac:dyDescent="0.2">
      <c r="B36" s="11" t="s">
        <v>4</v>
      </c>
      <c r="C36" s="12" t="s">
        <v>23</v>
      </c>
      <c r="D36" s="11" t="s">
        <v>12</v>
      </c>
      <c r="E36" s="11" t="s">
        <v>11</v>
      </c>
      <c r="F36" s="11">
        <v>2</v>
      </c>
      <c r="G36" s="11" t="s">
        <v>16</v>
      </c>
      <c r="H36" s="18">
        <v>12</v>
      </c>
      <c r="I36" s="13">
        <v>1382400000</v>
      </c>
      <c r="J36" s="16">
        <v>1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schemas.microsoft.com/office/2006/metadata/properties"/>
    <ds:schemaRef ds:uri="http://schemas.microsoft.com/office/infopath/2007/PartnerControls"/>
    <ds:schemaRef ds:uri="df062920-4020-40dc-9015-c52fc1b6f476"/>
    <ds:schemaRef ds:uri="72e9f21c-8664-4aad-aa68-4f5e72fc5d76"/>
  </ds:schemaRefs>
</ds:datastoreItem>
</file>

<file path=customXml/itemProps2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2024-08-05T18:58:42Z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