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31" documentId="8_{00948FA5-4530-4DA4-B9BC-6F407BA59CF0}" xr6:coauthVersionLast="47" xr6:coauthVersionMax="47" xr10:uidLastSave="{69A2A40A-98B1-47AC-9CAD-1F1A3AC4F7DC}"/>
  <bookViews>
    <workbookView xWindow="-120" yWindow="-120" windowWidth="20730" windowHeight="11040" xr2:uid="{00000000-000D-0000-FFFF-FFFF00000000}"/>
  </bookViews>
  <sheets>
    <sheet name="Resumen mes" sheetId="4" r:id="rId1"/>
    <sheet name="Resumen 2024" sheetId="8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8" l="1"/>
  <c r="N4" i="8"/>
  <c r="N4" i="4"/>
  <c r="M4" i="4"/>
  <c r="O4" i="8" l="1"/>
  <c r="O4" i="4" l="1"/>
</calcChain>
</file>

<file path=xl/sharedStrings.xml><?xml version="1.0" encoding="utf-8"?>
<sst xmlns="http://schemas.openxmlformats.org/spreadsheetml/2006/main" count="158" uniqueCount="23">
  <si>
    <t>Grupo</t>
  </si>
  <si>
    <t>Sistema</t>
  </si>
  <si>
    <t>Cód. Afil</t>
  </si>
  <si>
    <t>Afiliado</t>
  </si>
  <si>
    <t>Venta</t>
  </si>
  <si>
    <t>TOTAL</t>
  </si>
  <si>
    <t>Punta</t>
  </si>
  <si>
    <t>Mes</t>
  </si>
  <si>
    <t>Monto</t>
  </si>
  <si>
    <t>Compra</t>
  </si>
  <si>
    <t>Transaccional</t>
  </si>
  <si>
    <t>Registro</t>
  </si>
  <si>
    <t>Futuro Electricidad Mensual</t>
  </si>
  <si>
    <t>Num_Opes</t>
  </si>
  <si>
    <t>Cantidad</t>
  </si>
  <si>
    <t>Resumen del mercado de Derivados Energéticos - Derivex</t>
  </si>
  <si>
    <t>CORREDORES DAVIVIENDA S.A.COMISIONISTA DE BOLSA</t>
  </si>
  <si>
    <t>BTG PACTUAL S.A. COMISIONISTA DE BOLSA</t>
  </si>
  <si>
    <t>Mini Futuro Electricidad Mensual</t>
  </si>
  <si>
    <t>Futuro Bloque Horario Dia Electricidad Mensual</t>
  </si>
  <si>
    <t>Monto negociado (Millones $COP)</t>
  </si>
  <si>
    <t>Informe del 1 al 30 de junio de 2024</t>
  </si>
  <si>
    <t>Informe 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</si>
</sst>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\ * #,##0.00_-;\-&quot;$&quot;\ * #,##0.00_-;_-&quot;$&quot;\ * &quot;-&quot;??_-;_-@_-"/>
    <numFmt numFmtId="164" formatCode="yyyy\-mm"/>
    <numFmt numFmtId="165" formatCode="_-&quot;$&quot;\ * #,##0_-;\-&quot;$&quot;\ * #,##0_-;_-&quot;$&quot;\ 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b/>
      <sz val="18"/>
      <color theme="3" tint="-0.249977111117893"/>
      <name val="Century Gothic"/>
      <family val="2"/>
    </font>
    <font>
      <sz val="10"/>
      <color theme="3" tint="-0.249977111117893"/>
      <name val="Century Gothic"/>
      <family val="2"/>
    </font>
    <font>
      <b/>
      <sz val="9"/>
      <color theme="5"/>
      <name val="Century Gothic"/>
      <family val="2"/>
    </font>
    <font>
      <sz val="10"/>
      <color theme="5"/>
      <name val="Century Gothic"/>
      <family val="2"/>
    </font>
    <font>
      <b/>
      <sz val="9"/>
      <color theme="0"/>
      <name val="Century Gothic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5" xfId="0" applyFont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 readingOrder="1"/>
      <protection locked="0"/>
    </xf>
    <xf numFmtId="0" fontId="8" fillId="2" borderId="7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0" applyFont="1" applyBorder="1" applyAlignment="1" applyProtection="1">
      <alignment horizontal="center" vertical="center" wrapText="1" readingOrder="1"/>
      <protection locked="0"/>
    </xf>
    <xf numFmtId="164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6" xfId="0" applyFont="1" applyFill="1" applyBorder="1" applyAlignment="1" applyProtection="1">
      <alignment horizontal="center" vertical="center" wrapText="1" readingOrder="1"/>
      <protection locked="0"/>
    </xf>
    <xf numFmtId="165" fontId="3" fillId="0" borderId="9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0" applyFont="1" applyBorder="1" applyAlignment="1" applyProtection="1">
      <alignment horizontal="center" vertical="center" wrapText="1" readingOrder="1"/>
      <protection locked="0"/>
    </xf>
    <xf numFmtId="164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165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0" fontId="8" fillId="2" borderId="11" xfId="0" applyFont="1" applyFill="1" applyBorder="1" applyAlignment="1" applyProtection="1">
      <alignment horizontal="center" vertical="center" wrapText="1" readingOrder="1"/>
      <protection locked="0"/>
    </xf>
    <xf numFmtId="0" fontId="3" fillId="0" borderId="8" xfId="1" applyNumberFormat="1" applyFont="1" applyBorder="1" applyAlignment="1" applyProtection="1">
      <alignment horizontal="center" vertical="center" wrapText="1" readingOrder="1"/>
      <protection locked="0"/>
    </xf>
    <xf numFmtId="0" fontId="3" fillId="0" borderId="10" xfId="1" applyNumberFormat="1" applyFont="1" applyBorder="1" applyAlignment="1" applyProtection="1">
      <alignment horizontal="center" vertical="center" wrapText="1" readingOrder="1"/>
      <protection locked="0"/>
    </xf>
    <xf numFmtId="1" fontId="3" fillId="0" borderId="8" xfId="0" applyNumberFormat="1" applyFont="1" applyBorder="1" applyAlignment="1" applyProtection="1">
      <alignment horizontal="center" vertical="center" wrapText="1" readingOrder="1"/>
      <protection locked="0"/>
    </xf>
    <xf numFmtId="1" fontId="3" fillId="0" borderId="10" xfId="0" applyNumberFormat="1" applyFont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 applyProtection="1">
      <alignment vertical="center" wrapText="1" readingOrder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 readingOrder="1"/>
      <protection locked="0"/>
    </xf>
    <xf numFmtId="0" fontId="7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0" formatCode="General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5" formatCode="_-&quot;$&quot;\ * #,##0_-;\-&quot;$&quot;\ * #,##0_-;_-&quot;$&quot;\ * &quot;-&quot;??_-;_-@_-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" formatCode="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numFmt numFmtId="164" formatCode="yyyy\-mm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Century Gothic"/>
        <family val="2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entury Gothic"/>
        <family val="2"/>
        <scheme val="none"/>
      </font>
      <fill>
        <patternFill patternType="solid">
          <fgColor indexed="0"/>
          <bgColor theme="3" tint="-0.249977111117893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8"/>
        </left>
        <right style="thin">
          <color indexed="8"/>
        </right>
        <top/>
        <bottom/>
      </border>
      <protection locked="0" hidden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7"/>
      <tableStyleElement type="headerRow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F7BA4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580-4146-995D-FCC1226597F5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580-4146-995D-FCC1226597F5}"/>
              </c:ext>
            </c:extLst>
          </c:dPt>
          <c:dLbls>
            <c:dLbl>
              <c:idx val="0"/>
              <c:layout>
                <c:manualLayout>
                  <c:x val="-5.7971750726110147E-2"/>
                  <c:y val="0.2945030974187011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80-4146-995D-FCC1226597F5}"/>
                </c:ext>
              </c:extLst>
            </c:dLbl>
            <c:dLbl>
              <c:idx val="1"/>
              <c:layout>
                <c:manualLayout>
                  <c:x val="0.10571560041670808"/>
                  <c:y val="-0.31674435547702084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80-4146-995D-FCC1226597F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mes'!$M$3:$N$3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mes'!$M$4:$N$4</c:f>
              <c:numCache>
                <c:formatCode>_-"$"\ * #,##0_-;\-"$"\ * #,##0_-;_-"$"\ * "-"??_-;_-@_-</c:formatCode>
                <c:ptCount val="2"/>
                <c:pt idx="0">
                  <c:v>3983.04</c:v>
                </c:pt>
                <c:pt idx="1">
                  <c:v>19632.96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80-4146-995D-FCC1226597F5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Participación por monto negociado</a:t>
            </a:r>
            <a:b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</a:br>
            <a:r>
              <a:rPr lang="es-CO" sz="1800" b="1" i="0" u="none" strike="noStrike" kern="1200" baseline="0">
                <a:solidFill>
                  <a:schemeClr val="tx2">
                    <a:lumMod val="75000"/>
                  </a:schemeClr>
                </a:solidFill>
                <a:latin typeface="Century Gothic" panose="020B0502020202020204" pitchFamily="34" charset="0"/>
              </a:rPr>
              <a:t>(Millones $COP)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2">
                  <a:lumMod val="7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rAngAx val="0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dPt>
            <c:idx val="0"/>
            <c:bubble3D val="0"/>
            <c:spPr>
              <a:solidFill>
                <a:schemeClr val="accent6"/>
              </a:solidFill>
              <a:ln w="6350" cap="flat" cmpd="sng" algn="ctr">
                <a:solidFill>
                  <a:schemeClr val="accent6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6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B64-4EB2-916E-4D914F3E5A5E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6350" cap="flat" cmpd="sng" algn="ctr">
                <a:solidFill>
                  <a:schemeClr val="accent5">
                    <a:shade val="50000"/>
                  </a:schemeClr>
                </a:solidFill>
                <a:prstDash val="solid"/>
                <a:round/>
              </a:ln>
              <a:effectLst/>
              <a:sp3d contourW="6350">
                <a:contourClr>
                  <a:schemeClr val="accent5">
                    <a:shade val="5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B64-4EB2-916E-4D914F3E5A5E}"/>
              </c:ext>
            </c:extLst>
          </c:dPt>
          <c:dLbls>
            <c:dLbl>
              <c:idx val="0"/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64-4EB2-916E-4D914F3E5A5E}"/>
                </c:ext>
              </c:extLst>
            </c:dLbl>
            <c:dLbl>
              <c:idx val="1"/>
              <c:layout>
                <c:manualLayout>
                  <c:x val="0.21780197531409551"/>
                  <c:y val="-9.331566881551565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64-4EB2-916E-4D914F3E5A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2024'!$M$3:$N$3</c:f>
              <c:strCache>
                <c:ptCount val="2"/>
                <c:pt idx="0">
                  <c:v>BTG PACTUAL S.A. COMISIONISTA DE BOLSA</c:v>
                </c:pt>
                <c:pt idx="1">
                  <c:v>CORREDORES DAVIVIENDA S.A.COMISIONISTA DE BOLSA</c:v>
                </c:pt>
              </c:strCache>
            </c:strRef>
          </c:cat>
          <c:val>
            <c:numRef>
              <c:f>'Resumen 2024'!$M$4:$N$4</c:f>
              <c:numCache>
                <c:formatCode>_-"$"\ * #,##0_-;\-"$"\ * #,##0_-;_-"$"\ * "-"??_-;_-@_-</c:formatCode>
                <c:ptCount val="2"/>
                <c:pt idx="0">
                  <c:v>101096.57520000001</c:v>
                </c:pt>
                <c:pt idx="1">
                  <c:v>214819.82079999999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64-4EB2-916E-4D914F3E5A5E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524A07D-B822-4527-B21D-087F114DB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14</xdr:col>
      <xdr:colOff>2200275</xdr:colOff>
      <xdr:row>27</xdr:row>
      <xdr:rowOff>116516</xdr:rowOff>
    </xdr:to>
    <xdr:graphicFrame macro="">
      <xdr:nvGraphicFramePr>
        <xdr:cNvPr id="2" name="33 Gráfico">
          <a:extLst>
            <a:ext uri="{FF2B5EF4-FFF2-40B4-BE49-F238E27FC236}">
              <a16:creationId xmlns:a16="http://schemas.microsoft.com/office/drawing/2014/main" id="{A3FAAE7F-65BE-4F3E-A4BC-05F9FF94E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4AAE178-751D-4A55-8412-41A71A6F7853}" name="Tabla13" displayName="Tabla13" ref="B3:J6" totalsRowShown="0" headerRowDxfId="25" headerRowBorderDxfId="24" tableBorderDxfId="23" totalsRowBorderDxfId="22">
  <sortState xmlns:xlrd2="http://schemas.microsoft.com/office/spreadsheetml/2017/richdata2" ref="B4:J6">
    <sortCondition ref="B3:B6"/>
  </sortState>
  <tableColumns count="9">
    <tableColumn id="1" xr3:uid="{FB7FA7A0-DEEE-4514-977A-F7F1D7D862A6}" name="Punta" dataDxfId="21"/>
    <tableColumn id="2" xr3:uid="{46A1F31D-095B-4C26-889B-673DF46E16EA}" name="Mes" dataDxfId="20"/>
    <tableColumn id="3" xr3:uid="{29372062-8A36-48C6-83CC-7446BF2A2300}" name="Grupo" dataDxfId="19"/>
    <tableColumn id="4" xr3:uid="{0D98D690-2CAE-475C-8B4E-CC9BEA9C5997}" name="Sistema" dataDxfId="18"/>
    <tableColumn id="5" xr3:uid="{F00538AB-C8ED-48BE-B59B-247108869FFC}" name="Cód. Afil" dataDxfId="17"/>
    <tableColumn id="6" xr3:uid="{7E0AC425-1182-4A5C-85A6-6C7CAE666D6E}" name="Afiliado" dataDxfId="16"/>
    <tableColumn id="7" xr3:uid="{AB42A922-E343-4035-90D5-88B383388D4A}" name="Cantidad" dataDxfId="15"/>
    <tableColumn id="8" xr3:uid="{CD2F39D8-1CCE-49C6-967C-F00A7B036DAE}" name="Monto" dataDxfId="14" dataCellStyle="Moneda"/>
    <tableColumn id="13" xr3:uid="{F6260F9A-03B4-47C6-AE5C-E442CEABD48E}" name="Num_Opes" dataDxfId="13" dataCellStyle="Moned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0EEEF9-7C3C-4418-85C5-43741232C60E}" name="Tabla132" displayName="Tabla132" ref="B3:J32" totalsRowShown="0" headerRowDxfId="12" headerRowBorderDxfId="11" tableBorderDxfId="10" totalsRowBorderDxfId="9">
  <sortState xmlns:xlrd2="http://schemas.microsoft.com/office/spreadsheetml/2017/richdata2" ref="B4:I5">
    <sortCondition ref="B3:B5"/>
  </sortState>
  <tableColumns count="9">
    <tableColumn id="1" xr3:uid="{EFB538F5-56F0-48C6-9712-A53F85E76B1D}" name="Punta" dataDxfId="8"/>
    <tableColumn id="2" xr3:uid="{1E490471-F59F-4B25-A2E7-FEDAA3432B08}" name="Mes" dataDxfId="7"/>
    <tableColumn id="3" xr3:uid="{9977DB90-9DCD-4369-BD63-30C37C4568A2}" name="Grupo" dataDxfId="6"/>
    <tableColumn id="4" xr3:uid="{731D762C-EFCC-4B07-8C90-CC30B5885DC0}" name="Sistema" dataDxfId="5"/>
    <tableColumn id="5" xr3:uid="{99D029D8-7352-4C44-A6EC-1B5C8C7CDA33}" name="Cód. Afil" dataDxfId="4"/>
    <tableColumn id="6" xr3:uid="{B6B383BC-F21B-4F4F-88D7-728892C199A0}" name="Afiliado" dataDxfId="3"/>
    <tableColumn id="7" xr3:uid="{A1361587-B123-4F71-BA2A-E92F9952912D}" name="Cantidad" dataDxfId="2"/>
    <tableColumn id="8" xr3:uid="{A117191E-454C-4F39-B1FE-DE7ACB9D2590}" name="Monto" dataDxfId="1" dataCellStyle="Moneda"/>
    <tableColumn id="13" xr3:uid="{15511736-1576-4D16-99BB-66E1469BD57A}" name="Num_Opes" dataDxfId="0" dataCellStyle="Moned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42E25-2958-41F1-BCF5-7170CB5B7782}">
  <dimension ref="A1:IY6"/>
  <sheetViews>
    <sheetView showGridLines="0" tabSelected="1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15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21</v>
      </c>
      <c r="C2" s="22"/>
      <c r="D2" s="22"/>
      <c r="E2" s="22"/>
      <c r="F2" s="22"/>
      <c r="G2" s="22"/>
      <c r="H2" s="22"/>
      <c r="I2" s="22"/>
      <c r="J2" s="22"/>
      <c r="M2" s="23" t="s">
        <v>20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14</v>
      </c>
      <c r="I3" s="5" t="s">
        <v>8</v>
      </c>
      <c r="J3" s="14" t="s">
        <v>13</v>
      </c>
      <c r="M3" s="9" t="s">
        <v>17</v>
      </c>
      <c r="N3" s="9" t="s">
        <v>16</v>
      </c>
      <c r="O3" s="9" t="s">
        <v>5</v>
      </c>
    </row>
    <row r="4" spans="1:15" ht="14.25" x14ac:dyDescent="0.2">
      <c r="B4" s="6" t="s">
        <v>9</v>
      </c>
      <c r="C4" s="7">
        <v>45444</v>
      </c>
      <c r="D4" s="6" t="s">
        <v>12</v>
      </c>
      <c r="E4" s="6" t="s">
        <v>10</v>
      </c>
      <c r="F4" s="6">
        <v>2</v>
      </c>
      <c r="G4" s="6" t="s">
        <v>16</v>
      </c>
      <c r="H4" s="17">
        <v>102</v>
      </c>
      <c r="I4" s="8">
        <v>11808000000</v>
      </c>
      <c r="J4" s="15">
        <v>11</v>
      </c>
      <c r="M4" s="8">
        <f>+SUMIFS(Tabla13[Monto],Tabla13[Afiliado],M3)/1000000</f>
        <v>3983.04</v>
      </c>
      <c r="N4" s="8">
        <f>+SUMIFS(Tabla13[Monto],Tabla13[Afiliado],N3)/1000000</f>
        <v>19632.96</v>
      </c>
      <c r="O4" s="10">
        <f>+SUM(M4:N4)</f>
        <v>23616</v>
      </c>
    </row>
    <row r="5" spans="1:15" ht="14.25" x14ac:dyDescent="0.2">
      <c r="B5" s="6" t="s">
        <v>4</v>
      </c>
      <c r="C5" s="7">
        <v>45444</v>
      </c>
      <c r="D5" s="6" t="s">
        <v>12</v>
      </c>
      <c r="E5" s="6" t="s">
        <v>10</v>
      </c>
      <c r="F5" s="6">
        <v>2</v>
      </c>
      <c r="G5" s="6" t="s">
        <v>16</v>
      </c>
      <c r="H5" s="17">
        <v>66</v>
      </c>
      <c r="I5" s="8">
        <v>7824960000</v>
      </c>
      <c r="J5" s="15">
        <v>8</v>
      </c>
    </row>
    <row r="6" spans="1:15" ht="14.25" x14ac:dyDescent="0.2">
      <c r="B6" s="6" t="s">
        <v>4</v>
      </c>
      <c r="C6" s="7">
        <v>45444</v>
      </c>
      <c r="D6" s="6" t="s">
        <v>12</v>
      </c>
      <c r="E6" s="6" t="s">
        <v>10</v>
      </c>
      <c r="F6" s="6">
        <v>50</v>
      </c>
      <c r="G6" s="6" t="s">
        <v>17</v>
      </c>
      <c r="H6" s="17">
        <v>36</v>
      </c>
      <c r="I6" s="8">
        <v>3983040000</v>
      </c>
      <c r="J6" s="15">
        <v>3</v>
      </c>
    </row>
  </sheetData>
  <mergeCells count="3">
    <mergeCell ref="B1:J1"/>
    <mergeCell ref="B2:J2"/>
    <mergeCell ref="M2:O2"/>
  </mergeCells>
  <phoneticPr fontId="9" type="noConversion"/>
  <pageMargins left="1" right="1" top="1" bottom="1" header="1" footer="1"/>
  <pageSetup orientation="portrait" horizontalDpi="0" verticalDpi="0"/>
  <headerFooter alignWithMargins="0">
    <oddFooter>&amp;L&amp;C&amp;R</oddFooter>
  </headerFooter>
  <ignoredErrors>
    <ignoredError sqref="O4 O3" unlockedFormula="1"/>
  </ignoredErrors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AAE3E-70AF-473D-B99D-C95EBD01D2B4}">
  <dimension ref="A1:IY32"/>
  <sheetViews>
    <sheetView showGridLines="0" zoomScaleNormal="100" workbookViewId="0"/>
  </sheetViews>
  <sheetFormatPr baseColWidth="10" defaultColWidth="0" defaultRowHeight="13.5" x14ac:dyDescent="0.2"/>
  <cols>
    <col min="1" max="1" width="3.140625" style="3" customWidth="1"/>
    <col min="2" max="2" width="7.85546875" style="2" bestFit="1" customWidth="1"/>
    <col min="3" max="3" width="7.5703125" style="2" bestFit="1" customWidth="1"/>
    <col min="4" max="4" width="49.140625" style="2" customWidth="1"/>
    <col min="5" max="5" width="12.7109375" style="2" bestFit="1" customWidth="1"/>
    <col min="6" max="6" width="8" style="2" bestFit="1" customWidth="1"/>
    <col min="7" max="7" width="48.7109375" style="2" bestFit="1" customWidth="1"/>
    <col min="8" max="8" width="8.7109375" style="2" bestFit="1" customWidth="1"/>
    <col min="9" max="9" width="17.85546875" style="2" customWidth="1"/>
    <col min="10" max="10" width="10.140625" style="2" bestFit="1" customWidth="1"/>
    <col min="11" max="11" width="3.140625" style="3" customWidth="1"/>
    <col min="12" max="12" width="3.140625" style="2" customWidth="1"/>
    <col min="13" max="15" width="34.42578125" style="2" customWidth="1"/>
    <col min="16" max="16" width="3.140625" style="2" customWidth="1"/>
    <col min="17" max="259" width="9.140625" style="2" hidden="1" customWidth="1"/>
    <col min="260" max="16384" width="11.42578125" style="2" hidden="1"/>
  </cols>
  <sheetData>
    <row r="1" spans="1:15" ht="20.100000000000001" customHeight="1" x14ac:dyDescent="0.2">
      <c r="A1" s="1"/>
      <c r="B1" s="19" t="s">
        <v>15</v>
      </c>
      <c r="C1" s="20"/>
      <c r="D1" s="20"/>
      <c r="E1" s="20"/>
      <c r="F1" s="20"/>
      <c r="G1" s="20"/>
      <c r="H1" s="20"/>
      <c r="I1" s="20"/>
      <c r="J1" s="20"/>
      <c r="K1" s="1"/>
    </row>
    <row r="2" spans="1:15" x14ac:dyDescent="0.2">
      <c r="B2" s="21" t="s">
        <v>22</v>
      </c>
      <c r="C2" s="22"/>
      <c r="D2" s="22"/>
      <c r="E2" s="22"/>
      <c r="F2" s="22"/>
      <c r="G2" s="22"/>
      <c r="H2" s="22"/>
      <c r="I2" s="22"/>
      <c r="J2" s="22"/>
      <c r="M2" s="23" t="s">
        <v>20</v>
      </c>
      <c r="N2" s="23"/>
      <c r="O2" s="23"/>
    </row>
    <row r="3" spans="1:15" ht="27" x14ac:dyDescent="0.2">
      <c r="B3" s="4" t="s">
        <v>6</v>
      </c>
      <c r="C3" s="5" t="s">
        <v>7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14</v>
      </c>
      <c r="I3" s="5" t="s">
        <v>8</v>
      </c>
      <c r="J3" s="14" t="s">
        <v>13</v>
      </c>
      <c r="M3" s="9" t="s">
        <v>17</v>
      </c>
      <c r="N3" s="9" t="s">
        <v>16</v>
      </c>
      <c r="O3" s="9" t="s">
        <v>5</v>
      </c>
    </row>
    <row r="4" spans="1:15" ht="14.25" x14ac:dyDescent="0.2">
      <c r="B4" s="6" t="s">
        <v>9</v>
      </c>
      <c r="C4" s="7">
        <v>45292</v>
      </c>
      <c r="D4" s="6" t="s">
        <v>12</v>
      </c>
      <c r="E4" s="6" t="s">
        <v>10</v>
      </c>
      <c r="F4" s="6">
        <v>2</v>
      </c>
      <c r="G4" s="6" t="s">
        <v>16</v>
      </c>
      <c r="H4" s="17">
        <v>360</v>
      </c>
      <c r="I4" s="8">
        <v>54432000000</v>
      </c>
      <c r="J4" s="15">
        <v>12</v>
      </c>
      <c r="M4" s="8">
        <f>+SUMIFS(Tabla132[Monto],Tabla132[Afiliado],M3)/1000000</f>
        <v>101096.57520000001</v>
      </c>
      <c r="N4" s="8">
        <f>+SUMIFS(Tabla132[Monto],Tabla132[Afiliado],N3)/1000000</f>
        <v>214819.82079999999</v>
      </c>
      <c r="O4" s="10">
        <f>+SUM(M4:N4)</f>
        <v>315916.39600000001</v>
      </c>
    </row>
    <row r="5" spans="1:15" ht="14.25" x14ac:dyDescent="0.2">
      <c r="B5" s="6" t="s">
        <v>9</v>
      </c>
      <c r="C5" s="7">
        <v>45292</v>
      </c>
      <c r="D5" s="6" t="s">
        <v>12</v>
      </c>
      <c r="E5" s="6" t="s">
        <v>11</v>
      </c>
      <c r="F5" s="6">
        <v>2</v>
      </c>
      <c r="G5" s="6" t="s">
        <v>16</v>
      </c>
      <c r="H5" s="17">
        <v>182</v>
      </c>
      <c r="I5" s="8">
        <v>25365600000</v>
      </c>
      <c r="J5" s="15">
        <v>7</v>
      </c>
    </row>
    <row r="6" spans="1:15" ht="14.25" x14ac:dyDescent="0.2">
      <c r="B6" s="6" t="s">
        <v>4</v>
      </c>
      <c r="C6" s="7">
        <v>45292</v>
      </c>
      <c r="D6" s="6" t="s">
        <v>12</v>
      </c>
      <c r="E6" s="6" t="s">
        <v>11</v>
      </c>
      <c r="F6" s="6">
        <v>2</v>
      </c>
      <c r="G6" s="6" t="s">
        <v>16</v>
      </c>
      <c r="H6" s="17">
        <v>2</v>
      </c>
      <c r="I6" s="8">
        <v>417600000</v>
      </c>
      <c r="J6" s="15">
        <v>1</v>
      </c>
    </row>
    <row r="7" spans="1:15" ht="14.25" x14ac:dyDescent="0.2">
      <c r="B7" s="6" t="s">
        <v>4</v>
      </c>
      <c r="C7" s="7">
        <v>45292</v>
      </c>
      <c r="D7" s="6" t="s">
        <v>12</v>
      </c>
      <c r="E7" s="6" t="s">
        <v>10</v>
      </c>
      <c r="F7" s="6">
        <v>50</v>
      </c>
      <c r="G7" s="6" t="s">
        <v>17</v>
      </c>
      <c r="H7" s="17">
        <v>360</v>
      </c>
      <c r="I7" s="8">
        <v>54432000000</v>
      </c>
      <c r="J7" s="15">
        <v>12</v>
      </c>
    </row>
    <row r="8" spans="1:15" ht="14.25" x14ac:dyDescent="0.2">
      <c r="B8" s="6" t="s">
        <v>4</v>
      </c>
      <c r="C8" s="7">
        <v>45292</v>
      </c>
      <c r="D8" s="6" t="s">
        <v>12</v>
      </c>
      <c r="E8" s="6" t="s">
        <v>11</v>
      </c>
      <c r="F8" s="6">
        <v>50</v>
      </c>
      <c r="G8" s="6" t="s">
        <v>17</v>
      </c>
      <c r="H8" s="17">
        <v>180</v>
      </c>
      <c r="I8" s="8">
        <v>24948000000</v>
      </c>
      <c r="J8" s="15">
        <v>6</v>
      </c>
    </row>
    <row r="9" spans="1:15" ht="14.25" x14ac:dyDescent="0.2">
      <c r="B9" s="6" t="s">
        <v>9</v>
      </c>
      <c r="C9" s="7">
        <v>45323</v>
      </c>
      <c r="D9" s="6" t="s">
        <v>12</v>
      </c>
      <c r="E9" s="6" t="s">
        <v>10</v>
      </c>
      <c r="F9" s="6">
        <v>2</v>
      </c>
      <c r="G9" s="6" t="s">
        <v>16</v>
      </c>
      <c r="H9" s="17">
        <v>178</v>
      </c>
      <c r="I9" s="8">
        <v>26986320000</v>
      </c>
      <c r="J9" s="15">
        <v>21</v>
      </c>
    </row>
    <row r="10" spans="1:15" ht="14.25" x14ac:dyDescent="0.2">
      <c r="B10" s="6" t="s">
        <v>4</v>
      </c>
      <c r="C10" s="7">
        <v>45323</v>
      </c>
      <c r="D10" s="6" t="s">
        <v>12</v>
      </c>
      <c r="E10" s="6" t="s">
        <v>10</v>
      </c>
      <c r="F10" s="6">
        <v>2</v>
      </c>
      <c r="G10" s="6" t="s">
        <v>16</v>
      </c>
      <c r="H10" s="17">
        <v>198</v>
      </c>
      <c r="I10" s="8">
        <v>29866320000</v>
      </c>
      <c r="J10" s="15">
        <v>22</v>
      </c>
    </row>
    <row r="11" spans="1:15" ht="14.25" x14ac:dyDescent="0.2">
      <c r="B11" s="11" t="s">
        <v>9</v>
      </c>
      <c r="C11" s="12">
        <v>45323</v>
      </c>
      <c r="D11" s="11" t="s">
        <v>12</v>
      </c>
      <c r="E11" s="11" t="s">
        <v>10</v>
      </c>
      <c r="F11" s="11">
        <v>50</v>
      </c>
      <c r="G11" s="11" t="s">
        <v>17</v>
      </c>
      <c r="H11" s="18">
        <v>20</v>
      </c>
      <c r="I11" s="13">
        <v>2880000000</v>
      </c>
      <c r="J11" s="16">
        <v>1</v>
      </c>
    </row>
    <row r="12" spans="1:15" ht="14.25" x14ac:dyDescent="0.2">
      <c r="B12" s="6" t="s">
        <v>9</v>
      </c>
      <c r="C12" s="7">
        <v>45352</v>
      </c>
      <c r="D12" s="6" t="s">
        <v>12</v>
      </c>
      <c r="E12" s="6" t="s">
        <v>10</v>
      </c>
      <c r="F12" s="6">
        <v>2</v>
      </c>
      <c r="G12" s="6" t="s">
        <v>16</v>
      </c>
      <c r="H12" s="17">
        <v>35</v>
      </c>
      <c r="I12" s="8">
        <v>5209200000</v>
      </c>
      <c r="J12" s="15">
        <v>10</v>
      </c>
    </row>
    <row r="13" spans="1:15" ht="14.25" x14ac:dyDescent="0.2">
      <c r="B13" s="6" t="s">
        <v>9</v>
      </c>
      <c r="C13" s="7">
        <v>45352</v>
      </c>
      <c r="D13" s="6" t="s">
        <v>12</v>
      </c>
      <c r="E13" s="6" t="s">
        <v>10</v>
      </c>
      <c r="F13" s="6">
        <v>50</v>
      </c>
      <c r="G13" s="6" t="s">
        <v>17</v>
      </c>
      <c r="H13" s="17">
        <v>10</v>
      </c>
      <c r="I13" s="8">
        <v>1404000000</v>
      </c>
      <c r="J13" s="15">
        <v>1</v>
      </c>
    </row>
    <row r="14" spans="1:15" ht="14.25" x14ac:dyDescent="0.2">
      <c r="B14" s="6" t="s">
        <v>9</v>
      </c>
      <c r="C14" s="7">
        <v>45352</v>
      </c>
      <c r="D14" s="6" t="s">
        <v>12</v>
      </c>
      <c r="E14" s="6" t="s">
        <v>11</v>
      </c>
      <c r="F14" s="6">
        <v>50</v>
      </c>
      <c r="G14" s="6" t="s">
        <v>17</v>
      </c>
      <c r="H14" s="17">
        <v>40</v>
      </c>
      <c r="I14" s="8">
        <v>5760000000</v>
      </c>
      <c r="J14" s="15">
        <v>4</v>
      </c>
    </row>
    <row r="15" spans="1:15" ht="14.25" x14ac:dyDescent="0.2">
      <c r="B15" s="6" t="s">
        <v>4</v>
      </c>
      <c r="C15" s="7">
        <v>45352</v>
      </c>
      <c r="D15" s="6" t="s">
        <v>12</v>
      </c>
      <c r="E15" s="6" t="s">
        <v>10</v>
      </c>
      <c r="F15" s="6">
        <v>2</v>
      </c>
      <c r="G15" s="6" t="s">
        <v>16</v>
      </c>
      <c r="H15" s="17">
        <v>45</v>
      </c>
      <c r="I15" s="8">
        <v>6613200000</v>
      </c>
      <c r="J15" s="15">
        <v>11</v>
      </c>
    </row>
    <row r="16" spans="1:15" ht="14.25" x14ac:dyDescent="0.2">
      <c r="B16" s="11" t="s">
        <v>4</v>
      </c>
      <c r="C16" s="12">
        <v>45352</v>
      </c>
      <c r="D16" s="11" t="s">
        <v>12</v>
      </c>
      <c r="E16" s="11" t="s">
        <v>11</v>
      </c>
      <c r="F16" s="11">
        <v>2</v>
      </c>
      <c r="G16" s="11" t="s">
        <v>16</v>
      </c>
      <c r="H16" s="18">
        <v>40</v>
      </c>
      <c r="I16" s="13">
        <v>5760000000</v>
      </c>
      <c r="J16" s="16">
        <v>4</v>
      </c>
    </row>
    <row r="17" spans="2:10" ht="14.25" x14ac:dyDescent="0.2">
      <c r="B17" s="6" t="s">
        <v>9</v>
      </c>
      <c r="C17" s="7">
        <v>45383</v>
      </c>
      <c r="D17" s="6" t="s">
        <v>12</v>
      </c>
      <c r="E17" s="6" t="s">
        <v>10</v>
      </c>
      <c r="F17" s="6">
        <v>2</v>
      </c>
      <c r="G17" s="6" t="s">
        <v>16</v>
      </c>
      <c r="H17" s="17">
        <v>63</v>
      </c>
      <c r="I17" s="8">
        <v>8067528000</v>
      </c>
      <c r="J17" s="15">
        <v>11</v>
      </c>
    </row>
    <row r="18" spans="2:10" ht="14.25" x14ac:dyDescent="0.2">
      <c r="B18" s="6" t="s">
        <v>9</v>
      </c>
      <c r="C18" s="7">
        <v>45383</v>
      </c>
      <c r="D18" s="6" t="s">
        <v>18</v>
      </c>
      <c r="E18" s="6" t="s">
        <v>10</v>
      </c>
      <c r="F18" s="6">
        <v>2</v>
      </c>
      <c r="G18" s="6" t="s">
        <v>16</v>
      </c>
      <c r="H18" s="17">
        <v>5</v>
      </c>
      <c r="I18" s="8">
        <v>19500000</v>
      </c>
      <c r="J18" s="15">
        <v>1</v>
      </c>
    </row>
    <row r="19" spans="2:10" ht="14.25" x14ac:dyDescent="0.2">
      <c r="B19" s="6" t="s">
        <v>9</v>
      </c>
      <c r="C19" s="7">
        <v>45383</v>
      </c>
      <c r="D19" s="6" t="s">
        <v>12</v>
      </c>
      <c r="E19" s="6" t="s">
        <v>11</v>
      </c>
      <c r="F19" s="6">
        <v>2</v>
      </c>
      <c r="G19" s="6" t="s">
        <v>16</v>
      </c>
      <c r="H19" s="17">
        <v>2</v>
      </c>
      <c r="I19" s="8">
        <v>270000000</v>
      </c>
      <c r="J19" s="15">
        <v>1</v>
      </c>
    </row>
    <row r="20" spans="2:10" ht="14.25" x14ac:dyDescent="0.2">
      <c r="B20" s="6" t="s">
        <v>4</v>
      </c>
      <c r="C20" s="7">
        <v>45383</v>
      </c>
      <c r="D20" s="6" t="s">
        <v>12</v>
      </c>
      <c r="E20" s="6" t="s">
        <v>10</v>
      </c>
      <c r="F20" s="6">
        <v>2</v>
      </c>
      <c r="G20" s="6" t="s">
        <v>16</v>
      </c>
      <c r="H20" s="17">
        <v>3</v>
      </c>
      <c r="I20" s="8">
        <v>377992800</v>
      </c>
      <c r="J20" s="15">
        <v>3</v>
      </c>
    </row>
    <row r="21" spans="2:10" ht="14.25" x14ac:dyDescent="0.2">
      <c r="B21" s="6" t="s">
        <v>4</v>
      </c>
      <c r="C21" s="7">
        <v>45383</v>
      </c>
      <c r="D21" s="6" t="s">
        <v>18</v>
      </c>
      <c r="E21" s="6" t="s">
        <v>10</v>
      </c>
      <c r="F21" s="6">
        <v>2</v>
      </c>
      <c r="G21" s="6" t="s">
        <v>16</v>
      </c>
      <c r="H21" s="17">
        <v>5</v>
      </c>
      <c r="I21" s="8">
        <v>19500000</v>
      </c>
      <c r="J21" s="15">
        <v>1</v>
      </c>
    </row>
    <row r="22" spans="2:10" ht="14.25" x14ac:dyDescent="0.2">
      <c r="B22" s="6" t="s">
        <v>4</v>
      </c>
      <c r="C22" s="7">
        <v>45383</v>
      </c>
      <c r="D22" s="6" t="s">
        <v>12</v>
      </c>
      <c r="E22" s="6" t="s">
        <v>11</v>
      </c>
      <c r="F22" s="6">
        <v>2</v>
      </c>
      <c r="G22" s="6" t="s">
        <v>16</v>
      </c>
      <c r="H22" s="17">
        <v>2</v>
      </c>
      <c r="I22" s="8">
        <v>270000000</v>
      </c>
      <c r="J22" s="15">
        <v>1</v>
      </c>
    </row>
    <row r="23" spans="2:10" ht="14.25" x14ac:dyDescent="0.2">
      <c r="B23" s="11" t="s">
        <v>4</v>
      </c>
      <c r="C23" s="12">
        <v>45383</v>
      </c>
      <c r="D23" s="11" t="s">
        <v>12</v>
      </c>
      <c r="E23" s="11" t="s">
        <v>10</v>
      </c>
      <c r="F23" s="11">
        <v>50</v>
      </c>
      <c r="G23" s="11" t="s">
        <v>17</v>
      </c>
      <c r="H23" s="18">
        <v>60</v>
      </c>
      <c r="I23" s="13">
        <v>7689535200</v>
      </c>
      <c r="J23" s="16">
        <v>8</v>
      </c>
    </row>
    <row r="24" spans="2:10" ht="14.25" x14ac:dyDescent="0.2">
      <c r="B24" s="6" t="s">
        <v>9</v>
      </c>
      <c r="C24" s="7">
        <v>45413</v>
      </c>
      <c r="D24" s="6" t="s">
        <v>12</v>
      </c>
      <c r="E24" s="6" t="s">
        <v>10</v>
      </c>
      <c r="F24" s="6">
        <v>2</v>
      </c>
      <c r="G24" s="6" t="s">
        <v>16</v>
      </c>
      <c r="H24" s="17">
        <v>98</v>
      </c>
      <c r="I24" s="8">
        <v>12517200000</v>
      </c>
      <c r="J24" s="15">
        <v>14</v>
      </c>
    </row>
    <row r="25" spans="2:10" ht="14.25" x14ac:dyDescent="0.2">
      <c r="B25" s="6" t="s">
        <v>9</v>
      </c>
      <c r="C25" s="7">
        <v>45413</v>
      </c>
      <c r="D25" s="6" t="s">
        <v>18</v>
      </c>
      <c r="E25" s="6" t="s">
        <v>10</v>
      </c>
      <c r="F25" s="6">
        <v>2</v>
      </c>
      <c r="G25" s="6" t="s">
        <v>16</v>
      </c>
      <c r="H25" s="17">
        <v>53</v>
      </c>
      <c r="I25" s="8">
        <v>178850000</v>
      </c>
      <c r="J25" s="15">
        <v>3</v>
      </c>
    </row>
    <row r="26" spans="2:10" ht="14.25" x14ac:dyDescent="0.2">
      <c r="B26" s="6" t="s">
        <v>9</v>
      </c>
      <c r="C26" s="7">
        <v>45413</v>
      </c>
      <c r="D26" s="6" t="s">
        <v>19</v>
      </c>
      <c r="E26" s="6" t="s">
        <v>10</v>
      </c>
      <c r="F26" s="6">
        <v>2</v>
      </c>
      <c r="G26" s="6" t="s">
        <v>16</v>
      </c>
      <c r="H26" s="17">
        <v>60</v>
      </c>
      <c r="I26" s="8">
        <v>3060000000</v>
      </c>
      <c r="J26" s="15">
        <v>3</v>
      </c>
    </row>
    <row r="27" spans="2:10" ht="14.25" x14ac:dyDescent="0.2">
      <c r="B27" s="6" t="s">
        <v>4</v>
      </c>
      <c r="C27" s="7">
        <v>45413</v>
      </c>
      <c r="D27" s="6" t="s">
        <v>12</v>
      </c>
      <c r="E27" s="6" t="s">
        <v>10</v>
      </c>
      <c r="F27" s="6">
        <v>2</v>
      </c>
      <c r="G27" s="6" t="s">
        <v>16</v>
      </c>
      <c r="H27" s="17">
        <v>98</v>
      </c>
      <c r="I27" s="8">
        <v>12517200000</v>
      </c>
      <c r="J27" s="15">
        <v>14</v>
      </c>
    </row>
    <row r="28" spans="2:10" ht="14.25" x14ac:dyDescent="0.2">
      <c r="B28" s="6" t="s">
        <v>4</v>
      </c>
      <c r="C28" s="7">
        <v>45413</v>
      </c>
      <c r="D28" s="6" t="s">
        <v>18</v>
      </c>
      <c r="E28" s="6" t="s">
        <v>10</v>
      </c>
      <c r="F28" s="6">
        <v>2</v>
      </c>
      <c r="G28" s="6" t="s">
        <v>16</v>
      </c>
      <c r="H28" s="17">
        <v>53</v>
      </c>
      <c r="I28" s="8">
        <v>178850000</v>
      </c>
      <c r="J28" s="15">
        <v>3</v>
      </c>
    </row>
    <row r="29" spans="2:10" ht="14.25" x14ac:dyDescent="0.2">
      <c r="B29" s="11" t="s">
        <v>4</v>
      </c>
      <c r="C29" s="12">
        <v>45413</v>
      </c>
      <c r="D29" s="11" t="s">
        <v>19</v>
      </c>
      <c r="E29" s="11" t="s">
        <v>10</v>
      </c>
      <c r="F29" s="11">
        <v>2</v>
      </c>
      <c r="G29" s="11" t="s">
        <v>16</v>
      </c>
      <c r="H29" s="18">
        <v>60</v>
      </c>
      <c r="I29" s="13">
        <v>3060000000</v>
      </c>
      <c r="J29" s="16">
        <v>3</v>
      </c>
    </row>
    <row r="30" spans="2:10" ht="14.25" x14ac:dyDescent="0.2">
      <c r="B30" s="6" t="s">
        <v>9</v>
      </c>
      <c r="C30" s="7">
        <v>45444</v>
      </c>
      <c r="D30" s="6" t="s">
        <v>12</v>
      </c>
      <c r="E30" s="6" t="s">
        <v>10</v>
      </c>
      <c r="F30" s="6">
        <v>2</v>
      </c>
      <c r="G30" s="6" t="s">
        <v>16</v>
      </c>
      <c r="H30" s="17">
        <v>102</v>
      </c>
      <c r="I30" s="8">
        <v>11808000000</v>
      </c>
      <c r="J30" s="15">
        <v>11</v>
      </c>
    </row>
    <row r="31" spans="2:10" ht="14.25" x14ac:dyDescent="0.2">
      <c r="B31" s="6" t="s">
        <v>4</v>
      </c>
      <c r="C31" s="7">
        <v>45444</v>
      </c>
      <c r="D31" s="6" t="s">
        <v>12</v>
      </c>
      <c r="E31" s="6" t="s">
        <v>10</v>
      </c>
      <c r="F31" s="6">
        <v>2</v>
      </c>
      <c r="G31" s="6" t="s">
        <v>16</v>
      </c>
      <c r="H31" s="17">
        <v>66</v>
      </c>
      <c r="I31" s="8">
        <v>7824960000</v>
      </c>
      <c r="J31" s="15">
        <v>8</v>
      </c>
    </row>
    <row r="32" spans="2:10" ht="14.25" x14ac:dyDescent="0.2">
      <c r="B32" s="11" t="s">
        <v>4</v>
      </c>
      <c r="C32" s="12">
        <v>45444</v>
      </c>
      <c r="D32" s="11" t="s">
        <v>12</v>
      </c>
      <c r="E32" s="11" t="s">
        <v>10</v>
      </c>
      <c r="F32" s="11">
        <v>50</v>
      </c>
      <c r="G32" s="11" t="s">
        <v>17</v>
      </c>
      <c r="H32" s="18">
        <v>36</v>
      </c>
      <c r="I32" s="13">
        <v>3983040000</v>
      </c>
      <c r="J32" s="16">
        <v>3</v>
      </c>
    </row>
  </sheetData>
  <mergeCells count="3">
    <mergeCell ref="B1:J1"/>
    <mergeCell ref="B2:J2"/>
    <mergeCell ref="M2:O2"/>
  </mergeCells>
  <pageMargins left="1" right="1" top="1" bottom="1" header="1" footer="1"/>
  <pageSetup orientation="portrait" horizontalDpi="0" verticalDpi="0"/>
  <headerFooter alignWithMargins="0">
    <oddFooter>&amp;L&amp;C&amp;R</oddFooter>
  </headerFooter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f062920-4020-40dc-9015-c52fc1b6f476">
      <Terms xmlns="http://schemas.microsoft.com/office/infopath/2007/PartnerControls"/>
    </lcf76f155ced4ddcb4097134ff3c332f>
    <TaxCatchAll xmlns="72e9f21c-8664-4aad-aa68-4f5e72fc5d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DF2566B3FF342A26CA12F0529358D" ma:contentTypeVersion="15" ma:contentTypeDescription="Crear nuevo documento." ma:contentTypeScope="" ma:versionID="9b39ecad711d3b4932a48f12971d8a01">
  <xsd:schema xmlns:xsd="http://www.w3.org/2001/XMLSchema" xmlns:xs="http://www.w3.org/2001/XMLSchema" xmlns:p="http://schemas.microsoft.com/office/2006/metadata/properties" xmlns:ns2="df062920-4020-40dc-9015-c52fc1b6f476" xmlns:ns3="72e9f21c-8664-4aad-aa68-4f5e72fc5d76" targetNamespace="http://schemas.microsoft.com/office/2006/metadata/properties" ma:root="true" ma:fieldsID="afc04655fa27a6702611687c7f880f2f" ns2:_="" ns3:_="">
    <xsd:import namespace="df062920-4020-40dc-9015-c52fc1b6f476"/>
    <xsd:import namespace="72e9f21c-8664-4aad-aa68-4f5e72fc5d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62920-4020-40dc-9015-c52fc1b6f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3b40abcd-3e59-4edb-908f-3fa5816ce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9f21c-8664-4aad-aa68-4f5e72fc5d7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bb83a52-a399-4860-a231-e16657fbdcb9}" ma:internalName="TaxCatchAll" ma:showField="CatchAllData" ma:web="72e9f21c-8664-4aad-aa68-4f5e72fc5d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F2C18C-95CC-4ED9-90D7-155A4060E099}">
  <ds:schemaRefs>
    <ds:schemaRef ds:uri="http://schemas.microsoft.com/office/2006/metadata/properties"/>
    <ds:schemaRef ds:uri="http://schemas.microsoft.com/office/infopath/2007/PartnerControls"/>
    <ds:schemaRef ds:uri="df062920-4020-40dc-9015-c52fc1b6f476"/>
    <ds:schemaRef ds:uri="72e9f21c-8664-4aad-aa68-4f5e72fc5d76"/>
  </ds:schemaRefs>
</ds:datastoreItem>
</file>

<file path=customXml/itemProps2.xml><?xml version="1.0" encoding="utf-8"?>
<ds:datastoreItem xmlns:ds="http://schemas.openxmlformats.org/officeDocument/2006/customXml" ds:itemID="{0EAB144C-50C8-4CFE-B98E-2D85A61421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062920-4020-40dc-9015-c52fc1b6f476"/>
    <ds:schemaRef ds:uri="72e9f21c-8664-4aad-aa68-4f5e72fc5d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84BE1B-DD16-47A6-B3D1-B852E7D845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 mes</vt:lpstr>
      <vt:lpstr>Resumen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2024-02-06T17:02:01Z</dcterms:created>
  <dcterms:modified xsi:type="dcterms:W3CDTF">2024-06-28T21:23:39Z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59d3f7b7-19bb-41b3-943c-a066549e762f</vt:lpwstr>
  </property>
  <property fmtid="{D5CDD505-2E9C-101B-9397-08002B2CF9AE}" pid="3" name="ContentTypeId">
    <vt:lpwstr>0x010100BFCDF2566B3FF342A26CA12F0529358D</vt:lpwstr>
  </property>
  <property fmtid="{D5CDD505-2E9C-101B-9397-08002B2CF9AE}" pid="4" name="MediaServiceImageTags">
    <vt:lpwstr/>
  </property>
</Properties>
</file>