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5" documentId="13_ncr:1_{8514A37E-F291-438F-9863-3F0CD1C1A7DD}" xr6:coauthVersionLast="47" xr6:coauthVersionMax="47" xr10:uidLastSave="{279A2B76-E4AA-449C-A59F-BCDF5C2751CE}"/>
  <bookViews>
    <workbookView xWindow="20370" yWindow="-120" windowWidth="21840" windowHeight="13020" xr2:uid="{00000000-000D-0000-FFFF-FFFF00000000}"/>
  </bookViews>
  <sheets>
    <sheet name="Resumen mes" sheetId="4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4" l="1"/>
  <c r="N4" i="4"/>
  <c r="O4" i="4" l="1"/>
</calcChain>
</file>

<file path=xl/sharedStrings.xml><?xml version="1.0" encoding="utf-8"?>
<sst xmlns="http://schemas.openxmlformats.org/spreadsheetml/2006/main" count="35" uniqueCount="20">
  <si>
    <t>Grupo</t>
  </si>
  <si>
    <t>Sistema</t>
  </si>
  <si>
    <t>Cód. Afil</t>
  </si>
  <si>
    <t>Afiliado</t>
  </si>
  <si>
    <t>Venta</t>
  </si>
  <si>
    <t>TOTAL</t>
  </si>
  <si>
    <t>Punta</t>
  </si>
  <si>
    <t>Mes</t>
  </si>
  <si>
    <t>Monto</t>
  </si>
  <si>
    <t>Compra</t>
  </si>
  <si>
    <t>Transaccional</t>
  </si>
  <si>
    <t>Registro</t>
  </si>
  <si>
    <t>Futuro Electricidad Mensual</t>
  </si>
  <si>
    <t>Num_Opes</t>
  </si>
  <si>
    <t>Cantidad</t>
  </si>
  <si>
    <t>Resumen del mercado de Derivados Energéticos - Derivex</t>
  </si>
  <si>
    <t>CORREDORES DAVIVIENDA S.A.COMISIONISTA DE BOLSA</t>
  </si>
  <si>
    <t>BTG PACTUAL S.A. COMISIONISTA DE BOLSA</t>
  </si>
  <si>
    <t>Informe del 1 al 31 de enero de 2024</t>
  </si>
  <si>
    <t>Monto negociado (Millones $COP)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</si>
</sst>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\ * #,##0.00_-;\-&quot;$&quot;\ * #,##0.00_-;_-&quot;$&quot;\ * &quot;-&quot;??_-;_-@_-"/>
    <numFmt numFmtId="164" formatCode="yyyy\-mm"/>
    <numFmt numFmtId="165" formatCode="_-&quot;$&quot;\ * #,##0_-;\-&quot;$&quot;\ * #,##0_-;_-&quot;$&quot;\ 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b/>
      <sz val="18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b/>
      <sz val="9"/>
      <color theme="5"/>
      <name val="Century Gothic"/>
      <family val="2"/>
    </font>
    <font>
      <sz val="10"/>
      <color theme="5"/>
      <name val="Century Gothic"/>
      <family val="2"/>
    </font>
    <font>
      <b/>
      <sz val="9"/>
      <color theme="0"/>
      <name val="Century Gothic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 readingOrder="1"/>
      <protection locked="0"/>
    </xf>
    <xf numFmtId="0" fontId="8" fillId="2" borderId="7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164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6" xfId="0" applyFont="1" applyFill="1" applyBorder="1" applyAlignment="1" applyProtection="1">
      <alignment horizontal="center" vertical="center" wrapText="1" readingOrder="1"/>
      <protection locked="0"/>
    </xf>
    <xf numFmtId="165" fontId="3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10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1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 readingOrder="1"/>
      <protection locked="0"/>
    </xf>
    <xf numFmtId="0" fontId="7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4"/>
      <tableStyleElement type="headerRow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F7BA4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80-4146-995D-FCC1226597F5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80-4146-995D-FCC1226597F5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80-4146-995D-FCC1226597F5}"/>
                </c:ext>
              </c:extLst>
            </c:dLbl>
            <c:dLbl>
              <c:idx val="1"/>
              <c:layout>
                <c:manualLayout>
                  <c:x val="0.21780197531409551"/>
                  <c:y val="-9.3315668815515659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0-4146-995D-FCC1226597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mes'!$M$3:$N$3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mes'!$M$4:$N$4</c:f>
              <c:numCache>
                <c:formatCode>_-"$"\ * #,##0_-;\-"$"\ * #,##0_-;_-"$"\ * "-"??_-;_-@_-</c:formatCode>
                <c:ptCount val="2"/>
                <c:pt idx="0">
                  <c:v>79380</c:v>
                </c:pt>
                <c:pt idx="1">
                  <c:v>80215.199999999997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80-4146-995D-FCC1226597F5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524A07D-B822-4527-B21D-087F114DB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AAE178-751D-4A55-8412-41A71A6F7853}" name="Tabla13" displayName="Tabla13" ref="B3:J8" totalsRowShown="0" headerRowDxfId="12" headerRowBorderDxfId="11" tableBorderDxfId="10" totalsRowBorderDxfId="9">
  <sortState xmlns:xlrd2="http://schemas.microsoft.com/office/spreadsheetml/2017/richdata2" ref="B4:I5">
    <sortCondition ref="B3:B5"/>
  </sortState>
  <tableColumns count="9">
    <tableColumn id="1" xr3:uid="{FB7FA7A0-DEEE-4514-977A-F7F1D7D862A6}" name="Punta" dataDxfId="8"/>
    <tableColumn id="2" xr3:uid="{46A1F31D-095B-4C26-889B-673DF46E16EA}" name="Mes" dataDxfId="7"/>
    <tableColumn id="3" xr3:uid="{29372062-8A36-48C6-83CC-7446BF2A2300}" name="Grupo" dataDxfId="6"/>
    <tableColumn id="4" xr3:uid="{0D98D690-2CAE-475C-8B4E-CC9BEA9C5997}" name="Sistema" dataDxfId="5"/>
    <tableColumn id="5" xr3:uid="{F00538AB-C8ED-48BE-B59B-247108869FFC}" name="Cód. Afil" dataDxfId="4"/>
    <tableColumn id="6" xr3:uid="{7E0AC425-1182-4A5C-85A6-6C7CAE666D6E}" name="Afiliado" dataDxfId="3"/>
    <tableColumn id="7" xr3:uid="{AB42A922-E343-4035-90D5-88B383388D4A}" name="Cantidad" dataDxfId="2"/>
    <tableColumn id="8" xr3:uid="{CD2F39D8-1CCE-49C6-967C-F00A7B036DAE}" name="Monto" dataDxfId="1" dataCellStyle="Moneda"/>
    <tableColumn id="13" xr3:uid="{F6260F9A-03B4-47C6-AE5C-E442CEABD48E}" name="Num_Opes" dataDxfId="0" dataCellStyle="Moned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2E25-2958-41F1-BCF5-7170CB5B7782}">
  <dimension ref="A1:IY8"/>
  <sheetViews>
    <sheetView showGridLines="0" tabSelected="1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4" t="s">
        <v>15</v>
      </c>
      <c r="C1" s="15"/>
      <c r="D1" s="15"/>
      <c r="E1" s="15"/>
      <c r="F1" s="15"/>
      <c r="G1" s="15"/>
      <c r="H1" s="15"/>
      <c r="I1" s="15"/>
      <c r="J1" s="15"/>
      <c r="K1" s="1"/>
    </row>
    <row r="2" spans="1:15" x14ac:dyDescent="0.2">
      <c r="B2" s="16" t="s">
        <v>18</v>
      </c>
      <c r="C2" s="17"/>
      <c r="D2" s="17"/>
      <c r="E2" s="17"/>
      <c r="F2" s="17"/>
      <c r="G2" s="17"/>
      <c r="H2" s="17"/>
      <c r="I2" s="17"/>
      <c r="J2" s="17"/>
      <c r="M2" s="18" t="s">
        <v>19</v>
      </c>
      <c r="N2" s="18"/>
      <c r="O2" s="18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14</v>
      </c>
      <c r="I3" s="5" t="s">
        <v>8</v>
      </c>
      <c r="J3" s="11" t="s">
        <v>13</v>
      </c>
      <c r="M3" s="9" t="s">
        <v>17</v>
      </c>
      <c r="N3" s="9" t="s">
        <v>16</v>
      </c>
      <c r="O3" s="9" t="s">
        <v>5</v>
      </c>
    </row>
    <row r="4" spans="1:15" ht="14.25" x14ac:dyDescent="0.2">
      <c r="B4" s="6" t="s">
        <v>9</v>
      </c>
      <c r="C4" s="7">
        <v>45292</v>
      </c>
      <c r="D4" s="6" t="s">
        <v>12</v>
      </c>
      <c r="E4" s="6" t="s">
        <v>10</v>
      </c>
      <c r="F4" s="6">
        <v>2</v>
      </c>
      <c r="G4" s="6" t="s">
        <v>16</v>
      </c>
      <c r="H4" s="13">
        <v>360</v>
      </c>
      <c r="I4" s="8">
        <v>54432000000</v>
      </c>
      <c r="J4" s="12">
        <v>12</v>
      </c>
      <c r="M4" s="8">
        <f>+SUMIFS(Tabla13[Monto],Tabla13[Afiliado],M3)/1000000</f>
        <v>79380</v>
      </c>
      <c r="N4" s="8">
        <f>+SUMIFS(Tabla13[Monto],Tabla13[Afiliado],N3)/1000000</f>
        <v>80215.199999999997</v>
      </c>
      <c r="O4" s="10">
        <f>+SUM(M4:N4)</f>
        <v>159595.20000000001</v>
      </c>
    </row>
    <row r="5" spans="1:15" ht="14.25" x14ac:dyDescent="0.2">
      <c r="B5" s="6" t="s">
        <v>9</v>
      </c>
      <c r="C5" s="7">
        <v>45292</v>
      </c>
      <c r="D5" s="6" t="s">
        <v>12</v>
      </c>
      <c r="E5" s="6" t="s">
        <v>11</v>
      </c>
      <c r="F5" s="6">
        <v>2</v>
      </c>
      <c r="G5" s="6" t="s">
        <v>16</v>
      </c>
      <c r="H5" s="13">
        <v>182</v>
      </c>
      <c r="I5" s="8">
        <v>25365600000</v>
      </c>
      <c r="J5" s="12">
        <v>7</v>
      </c>
    </row>
    <row r="6" spans="1:15" ht="14.25" x14ac:dyDescent="0.2">
      <c r="B6" s="6" t="s">
        <v>4</v>
      </c>
      <c r="C6" s="7">
        <v>45292</v>
      </c>
      <c r="D6" s="6" t="s">
        <v>12</v>
      </c>
      <c r="E6" s="6" t="s">
        <v>11</v>
      </c>
      <c r="F6" s="6">
        <v>2</v>
      </c>
      <c r="G6" s="6" t="s">
        <v>16</v>
      </c>
      <c r="H6" s="13">
        <v>2</v>
      </c>
      <c r="I6" s="8">
        <v>417600000</v>
      </c>
      <c r="J6" s="12">
        <v>1</v>
      </c>
    </row>
    <row r="7" spans="1:15" ht="14.25" x14ac:dyDescent="0.2">
      <c r="B7" s="6" t="s">
        <v>4</v>
      </c>
      <c r="C7" s="7">
        <v>45292</v>
      </c>
      <c r="D7" s="6" t="s">
        <v>12</v>
      </c>
      <c r="E7" s="6" t="s">
        <v>10</v>
      </c>
      <c r="F7" s="6">
        <v>50</v>
      </c>
      <c r="G7" s="6" t="s">
        <v>17</v>
      </c>
      <c r="H7" s="13">
        <v>360</v>
      </c>
      <c r="I7" s="8">
        <v>54432000000</v>
      </c>
      <c r="J7" s="12">
        <v>12</v>
      </c>
    </row>
    <row r="8" spans="1:15" ht="14.25" x14ac:dyDescent="0.2">
      <c r="B8" s="6" t="s">
        <v>4</v>
      </c>
      <c r="C8" s="7">
        <v>45292</v>
      </c>
      <c r="D8" s="6" t="s">
        <v>12</v>
      </c>
      <c r="E8" s="6" t="s">
        <v>11</v>
      </c>
      <c r="F8" s="6">
        <v>50</v>
      </c>
      <c r="G8" s="6" t="s">
        <v>17</v>
      </c>
      <c r="H8" s="13">
        <v>180</v>
      </c>
      <c r="I8" s="8">
        <v>24948000000</v>
      </c>
      <c r="J8" s="12">
        <v>6</v>
      </c>
    </row>
  </sheetData>
  <mergeCells count="3">
    <mergeCell ref="B1:J1"/>
    <mergeCell ref="B2:J2"/>
    <mergeCell ref="M2:O2"/>
  </mergeCells>
  <phoneticPr fontId="9" type="noConversion"/>
  <pageMargins left="1" right="1" top="1" bottom="1" header="1" footer="1"/>
  <pageSetup orientation="portrait" horizontalDpi="0" verticalDpi="0"/>
  <headerFooter alignWithMargins="0">
    <oddFooter>&amp;L&amp;C&amp;R</oddFooter>
  </headerFooter>
  <ignoredErrors>
    <ignoredError sqref="O4 O3" unlockedFormula="1"/>
  </ignoredErrors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DF2566B3FF342A26CA12F0529358D" ma:contentTypeVersion="15" ma:contentTypeDescription="Crear nuevo documento." ma:contentTypeScope="" ma:versionID="9b39ecad711d3b4932a48f12971d8a01">
  <xsd:schema xmlns:xsd="http://www.w3.org/2001/XMLSchema" xmlns:xs="http://www.w3.org/2001/XMLSchema" xmlns:p="http://schemas.microsoft.com/office/2006/metadata/properties" xmlns:ns2="df062920-4020-40dc-9015-c52fc1b6f476" xmlns:ns3="72e9f21c-8664-4aad-aa68-4f5e72fc5d76" targetNamespace="http://schemas.microsoft.com/office/2006/metadata/properties" ma:root="true" ma:fieldsID="afc04655fa27a6702611687c7f880f2f" ns2:_="" ns3:_="">
    <xsd:import namespace="df062920-4020-40dc-9015-c52fc1b6f476"/>
    <xsd:import namespace="72e9f21c-8664-4aad-aa68-4f5e72fc5d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62920-4020-40dc-9015-c52fc1b6f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3b40abcd-3e59-4edb-908f-3fa5816ce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9f21c-8664-4aad-aa68-4f5e72fc5d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bb83a52-a399-4860-a231-e16657fbdcb9}" ma:internalName="TaxCatchAll" ma:showField="CatchAllData" ma:web="72e9f21c-8664-4aad-aa68-4f5e72fc5d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FC6578-4113-4A03-B4B6-269F1A5C1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62920-4020-40dc-9015-c52fc1b6f476"/>
    <ds:schemaRef ds:uri="72e9f21c-8664-4aad-aa68-4f5e72fc5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84BE1B-DD16-47A6-B3D1-B852E7D845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2024-02-06T17:02:01Z</dcterms:created>
  <dcterms:modified xsi:type="dcterms:W3CDTF">2024-06-28T21:15:55Z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59d3f7b7-19bb-41b3-943c-a066549e762f</vt:lpwstr>
  </property>
</Properties>
</file>