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19" documentId="8_{CF8FF283-0F35-449F-AABA-FFEBA3DE9A6D}" xr6:coauthVersionLast="47" xr6:coauthVersionMax="47" xr10:uidLastSave="{65C5A656-D815-429A-B0FD-B15DB66AA6F2}"/>
  <bookViews>
    <workbookView xWindow="20370" yWindow="-120" windowWidth="21840" windowHeight="13020" xr2:uid="{00000000-000D-0000-FFFF-FFFF00000000}"/>
  </bookViews>
  <sheets>
    <sheet name="Resumen mes" sheetId="4" r:id="rId1"/>
    <sheet name="Resumen 2024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N4" i="4"/>
  <c r="M4" i="4"/>
  <c r="O4" i="8" l="1"/>
  <c r="O4" i="4" l="1"/>
</calcChain>
</file>

<file path=xl/sharedStrings.xml><?xml version="1.0" encoding="utf-8"?>
<sst xmlns="http://schemas.openxmlformats.org/spreadsheetml/2006/main" count="102" uniqueCount="21">
  <si>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</si>
  <si>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</si>
  <si>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</si>
  <si>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</si>
  <si>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</si>
  <si>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</si>
  <si>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</si>
  <si>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</si>
  <si>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</si>
  <si>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</si>
  <si>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</si>
  <si>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</si>
  <si>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</si>
  <si>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</si>
  <si>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</si>
  <si>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</si>
  <si>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</si>
  <si>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</si>
  <si>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Informe del 1 al 31 de marzo de 2024</t>
  </si>
  <si>
    <t>Informe del 1 de enero al 31 de marzo de 2024</t>
  </si>
  <si>
    <t>Monto negociado (Millones $COP)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</si>
</sst>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7164</c:v>
                </c:pt>
                <c:pt idx="1">
                  <c:v>17582.400000000001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2024'!$M$4:$N$4</c:f>
              <c:numCache>
                <c:formatCode>_-"$"\ * #,##0_-;\-"$"\ * #,##0_-;_-"$"\ * "-"??_-;_-@_-</c:formatCode>
                <c:ptCount val="2"/>
                <c:pt idx="0">
                  <c:v>89424</c:v>
                </c:pt>
                <c:pt idx="1">
                  <c:v>154650.23999999999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8" totalsRowShown="0" headerRowDxfId="25" headerRowBorderDxfId="24" tableBorderDxfId="23" totalsRowBorderDxfId="22">
  <sortState xmlns:xlrd2="http://schemas.microsoft.com/office/spreadsheetml/2017/richdata2" ref="B4:J8">
    <sortCondition ref="B3:B8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16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8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18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45352</v>
      </c>
      <c r="D4" s="6" t="s">
        <v>12</v>
      </c>
      <c r="E4" s="6" t="s">
        <v>10</v>
      </c>
      <c r="F4" s="6">
        <v>2</v>
      </c>
      <c r="G4" s="6" t="s">
        <v>16</v>
      </c>
      <c r="H4" s="17">
        <v>35</v>
      </c>
      <c r="I4" s="8">
        <v>5209200000</v>
      </c>
      <c r="J4" s="15">
        <v>10</v>
      </c>
      <c r="M4" s="8">
        <f>+SUMIFS(Tabla13[Monto],Tabla13[Afiliado],M3)/1000000</f>
        <v>7164</v>
      </c>
      <c r="N4" s="8">
        <f>+SUMIFS(Tabla13[Monto],Tabla13[Afiliado],N3)/1000000</f>
        <v>17582.400000000001</v>
      </c>
      <c r="O4" s="10">
        <f>+SUM(M4:N4)</f>
        <v>24746.400000000001</v>
      </c>
    </row>
    <row r="5" spans="1:15" ht="14.25" x14ac:dyDescent="0.2">
      <c r="B5" s="6" t="s">
        <v>9</v>
      </c>
      <c r="C5" s="7">
        <v>45352</v>
      </c>
      <c r="D5" s="6" t="s">
        <v>12</v>
      </c>
      <c r="E5" s="6" t="s">
        <v>10</v>
      </c>
      <c r="F5" s="6">
        <v>50</v>
      </c>
      <c r="G5" s="6" t="s">
        <v>17</v>
      </c>
      <c r="H5" s="17">
        <v>10</v>
      </c>
      <c r="I5" s="8">
        <v>1404000000</v>
      </c>
      <c r="J5" s="15">
        <v>1</v>
      </c>
    </row>
    <row r="6" spans="1:15" ht="14.25" x14ac:dyDescent="0.2">
      <c r="B6" s="6" t="s">
        <v>9</v>
      </c>
      <c r="C6" s="7">
        <v>45352</v>
      </c>
      <c r="D6" s="6" t="s">
        <v>12</v>
      </c>
      <c r="E6" s="6" t="s">
        <v>11</v>
      </c>
      <c r="F6" s="6">
        <v>50</v>
      </c>
      <c r="G6" s="6" t="s">
        <v>17</v>
      </c>
      <c r="H6" s="17">
        <v>40</v>
      </c>
      <c r="I6" s="8">
        <v>5760000000</v>
      </c>
      <c r="J6" s="15">
        <v>4</v>
      </c>
    </row>
    <row r="7" spans="1:15" ht="14.25" x14ac:dyDescent="0.2">
      <c r="B7" s="11" t="s">
        <v>4</v>
      </c>
      <c r="C7" s="12">
        <v>45352</v>
      </c>
      <c r="D7" s="11" t="s">
        <v>12</v>
      </c>
      <c r="E7" s="11" t="s">
        <v>10</v>
      </c>
      <c r="F7" s="11">
        <v>2</v>
      </c>
      <c r="G7" s="11" t="s">
        <v>16</v>
      </c>
      <c r="H7" s="18">
        <v>45</v>
      </c>
      <c r="I7" s="13">
        <v>6613200000</v>
      </c>
      <c r="J7" s="16">
        <v>11</v>
      </c>
    </row>
    <row r="8" spans="1:15" ht="14.25" x14ac:dyDescent="0.2">
      <c r="B8" s="11" t="s">
        <v>4</v>
      </c>
      <c r="C8" s="12">
        <v>45352</v>
      </c>
      <c r="D8" s="11" t="s">
        <v>12</v>
      </c>
      <c r="E8" s="11" t="s">
        <v>11</v>
      </c>
      <c r="F8" s="11">
        <v>2</v>
      </c>
      <c r="G8" s="11" t="s">
        <v>16</v>
      </c>
      <c r="H8" s="18">
        <v>40</v>
      </c>
      <c r="I8" s="13">
        <v>5760000000</v>
      </c>
      <c r="J8" s="16">
        <v>4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16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19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7">
        <v>360</v>
      </c>
      <c r="I4" s="8">
        <v>54432000000</v>
      </c>
      <c r="J4" s="15">
        <v>12</v>
      </c>
      <c r="M4" s="8">
        <f>+SUMIFS(Tabla132[Monto],Tabla132[Afiliado],M3)/1000000</f>
        <v>89424</v>
      </c>
      <c r="N4" s="8">
        <f>+SUMIFS(Tabla132[Monto],Tabla132[Afiliado],N3)/1000000</f>
        <v>154650.23999999999</v>
      </c>
      <c r="O4" s="10">
        <f>+SUM(M4:N4)</f>
        <v>244074.23999999999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7">
        <v>182</v>
      </c>
      <c r="I5" s="8">
        <v>25365600000</v>
      </c>
      <c r="J5" s="15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417600000</v>
      </c>
      <c r="J6" s="15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7">
        <v>360</v>
      </c>
      <c r="I7" s="8">
        <v>54432000000</v>
      </c>
      <c r="J7" s="15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7">
        <v>180</v>
      </c>
      <c r="I8" s="8">
        <v>24948000000</v>
      </c>
      <c r="J8" s="15">
        <v>6</v>
      </c>
    </row>
    <row r="9" spans="1:15" ht="14.25" x14ac:dyDescent="0.2">
      <c r="B9" s="6" t="s">
        <v>9</v>
      </c>
      <c r="C9" s="7">
        <v>45323</v>
      </c>
      <c r="D9" s="6" t="s">
        <v>12</v>
      </c>
      <c r="E9" s="6" t="s">
        <v>10</v>
      </c>
      <c r="F9" s="6">
        <v>2</v>
      </c>
      <c r="G9" s="6" t="s">
        <v>16</v>
      </c>
      <c r="H9" s="17">
        <v>178</v>
      </c>
      <c r="I9" s="8">
        <v>26986320000</v>
      </c>
      <c r="J9" s="15">
        <v>21</v>
      </c>
    </row>
    <row r="10" spans="1:15" ht="14.25" x14ac:dyDescent="0.2">
      <c r="B10" s="6" t="s">
        <v>4</v>
      </c>
      <c r="C10" s="7">
        <v>45323</v>
      </c>
      <c r="D10" s="6" t="s">
        <v>12</v>
      </c>
      <c r="E10" s="6" t="s">
        <v>10</v>
      </c>
      <c r="F10" s="6">
        <v>2</v>
      </c>
      <c r="G10" s="6" t="s">
        <v>16</v>
      </c>
      <c r="H10" s="17">
        <v>198</v>
      </c>
      <c r="I10" s="8">
        <v>29866320000</v>
      </c>
      <c r="J10" s="15">
        <v>22</v>
      </c>
    </row>
    <row r="11" spans="1:15" ht="14.25" x14ac:dyDescent="0.2">
      <c r="B11" s="11" t="s">
        <v>9</v>
      </c>
      <c r="C11" s="12">
        <v>45323</v>
      </c>
      <c r="D11" s="11" t="s">
        <v>12</v>
      </c>
      <c r="E11" s="11" t="s">
        <v>10</v>
      </c>
      <c r="F11" s="11">
        <v>50</v>
      </c>
      <c r="G11" s="11" t="s">
        <v>17</v>
      </c>
      <c r="H11" s="18">
        <v>20</v>
      </c>
      <c r="I11" s="13">
        <v>2880000000</v>
      </c>
      <c r="J11" s="16">
        <v>1</v>
      </c>
    </row>
    <row r="12" spans="1:15" ht="14.25" x14ac:dyDescent="0.2">
      <c r="B12" s="6" t="s">
        <v>9</v>
      </c>
      <c r="C12" s="7">
        <v>45352</v>
      </c>
      <c r="D12" s="6" t="s">
        <v>12</v>
      </c>
      <c r="E12" s="6" t="s">
        <v>10</v>
      </c>
      <c r="F12" s="6">
        <v>2</v>
      </c>
      <c r="G12" s="6" t="s">
        <v>16</v>
      </c>
      <c r="H12" s="17">
        <v>35</v>
      </c>
      <c r="I12" s="8">
        <v>5209200000</v>
      </c>
      <c r="J12" s="15">
        <v>10</v>
      </c>
    </row>
    <row r="13" spans="1:15" ht="14.25" x14ac:dyDescent="0.2">
      <c r="B13" s="6" t="s">
        <v>9</v>
      </c>
      <c r="C13" s="7">
        <v>45352</v>
      </c>
      <c r="D13" s="6" t="s">
        <v>12</v>
      </c>
      <c r="E13" s="6" t="s">
        <v>10</v>
      </c>
      <c r="F13" s="6">
        <v>50</v>
      </c>
      <c r="G13" s="6" t="s">
        <v>17</v>
      </c>
      <c r="H13" s="17">
        <v>10</v>
      </c>
      <c r="I13" s="8">
        <v>1404000000</v>
      </c>
      <c r="J13" s="15">
        <v>1</v>
      </c>
    </row>
    <row r="14" spans="1:15" ht="14.25" x14ac:dyDescent="0.2">
      <c r="B14" s="6" t="s">
        <v>9</v>
      </c>
      <c r="C14" s="7">
        <v>45352</v>
      </c>
      <c r="D14" s="6" t="s">
        <v>12</v>
      </c>
      <c r="E14" s="6" t="s">
        <v>11</v>
      </c>
      <c r="F14" s="6">
        <v>50</v>
      </c>
      <c r="G14" s="6" t="s">
        <v>17</v>
      </c>
      <c r="H14" s="17">
        <v>40</v>
      </c>
      <c r="I14" s="8">
        <v>5760000000</v>
      </c>
      <c r="J14" s="15">
        <v>4</v>
      </c>
    </row>
    <row r="15" spans="1:15" ht="14.25" x14ac:dyDescent="0.2">
      <c r="B15" s="6" t="s">
        <v>4</v>
      </c>
      <c r="C15" s="7">
        <v>45352</v>
      </c>
      <c r="D15" s="6" t="s">
        <v>12</v>
      </c>
      <c r="E15" s="6" t="s">
        <v>10</v>
      </c>
      <c r="F15" s="6">
        <v>2</v>
      </c>
      <c r="G15" s="6" t="s">
        <v>16</v>
      </c>
      <c r="H15" s="17">
        <v>45</v>
      </c>
      <c r="I15" s="8">
        <v>6613200000</v>
      </c>
      <c r="J15" s="15">
        <v>11</v>
      </c>
    </row>
    <row r="16" spans="1:15" ht="14.25" x14ac:dyDescent="0.2">
      <c r="B16" s="11" t="s">
        <v>4</v>
      </c>
      <c r="C16" s="12">
        <v>45352</v>
      </c>
      <c r="D16" s="11" t="s">
        <v>12</v>
      </c>
      <c r="E16" s="11" t="s">
        <v>11</v>
      </c>
      <c r="F16" s="11">
        <v>2</v>
      </c>
      <c r="G16" s="11" t="s">
        <v>16</v>
      </c>
      <c r="H16" s="18">
        <v>40</v>
      </c>
      <c r="I16" s="13">
        <v>5760000000</v>
      </c>
      <c r="J16" s="16">
        <v>4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2C18C-95CC-4ED9-90D7-155A4060E099}">
  <ds:schemaRefs>
    <ds:schemaRef ds:uri="http://schemas.microsoft.com/office/2006/metadata/properties"/>
    <ds:schemaRef ds:uri="http://schemas.microsoft.com/office/infopath/2007/PartnerControls"/>
    <ds:schemaRef ds:uri="df062920-4020-40dc-9015-c52fc1b6f476"/>
    <ds:schemaRef ds:uri="72e9f21c-8664-4aad-aa68-4f5e72fc5d76"/>
  </ds:schemaRefs>
</ds:datastoreItem>
</file>

<file path=customXml/itemProps2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2024-06-28T21:09:45Z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