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3" documentId="8_{F065877B-9A4F-4D2E-BC1C-CA936B8A9BC6}" xr6:coauthVersionLast="47" xr6:coauthVersionMax="47" xr10:uidLastSave="{97CF74DE-407F-4C37-B706-C894A67A585E}"/>
  <bookViews>
    <workbookView xWindow="20370" yWindow="-120" windowWidth="21840" windowHeight="13020" xr2:uid="{00000000-000D-0000-FFFF-FFFF00000000}"/>
  </bookViews>
  <sheets>
    <sheet name="Resumen mes" sheetId="4" r:id="rId1"/>
    <sheet name="Resumen 2024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O4" i="8" l="1"/>
  <c r="M4" i="4"/>
  <c r="N4" i="4" l="1"/>
  <c r="O4" i="4" l="1"/>
</calcChain>
</file>

<file path=xl/sharedStrings.xml><?xml version="1.0" encoding="utf-8"?>
<sst xmlns="http://schemas.openxmlformats.org/spreadsheetml/2006/main" count="138" uniqueCount="22">
  <si>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</si>
  <si>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</si>
  <si>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</si>
  <si>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</si>
  <si>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</si>
  <si>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</si>
  <si>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</si>
  <si>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</si>
  <si>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</si>
  <si>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</si>
  <si>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</si>
  <si>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</si>
  <si>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</si>
  <si>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</si>
  <si>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</si>
  <si>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</si>
  <si>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</si>
  <si>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</si>
  <si>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Informe del 1 al 30 de abril de 2024</t>
  </si>
  <si>
    <t>Informe del 1 de enero al 30 de abril de 2024</t>
  </si>
  <si>
    <t>Mini Futuro Electricidad Mensual</t>
  </si>
  <si>
    <t>Monto negociado (Millones $COP)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</si>
</sst>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>
                <a:solidFill>
                  <a:schemeClr val="tx2">
                    <a:lumMod val="75000"/>
                  </a:schemeClr>
                </a:solidFill>
              </a:rPr>
              <a:t>Participación</a:t>
            </a:r>
            <a:r>
              <a:rPr lang="es-CO" baseline="0">
                <a:solidFill>
                  <a:schemeClr val="tx2">
                    <a:lumMod val="75000"/>
                  </a:schemeClr>
                </a:solidFill>
              </a:rPr>
              <a:t> por monto negociado</a:t>
            </a:r>
            <a:endParaRPr lang="es-CO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7689535200</c:v>
                </c:pt>
                <c:pt idx="1">
                  <c:v>9024520800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97113.535199999998</c:v>
                </c:pt>
                <c:pt idx="1">
                  <c:v>163674.76079999999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10" totalsRowShown="0" headerRowDxfId="25" headerRowBorderDxfId="24" tableBorderDxfId="23" totalsRowBorderDxfId="22">
  <sortState xmlns:xlrd2="http://schemas.microsoft.com/office/spreadsheetml/2017/richdata2" ref="B4:J8">
    <sortCondition ref="B3:B8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23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10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18</v>
      </c>
      <c r="C2" s="22"/>
      <c r="D2" s="22"/>
      <c r="E2" s="22"/>
      <c r="F2" s="22"/>
      <c r="G2" s="22"/>
      <c r="H2" s="22"/>
      <c r="I2" s="22"/>
      <c r="J2" s="22"/>
      <c r="M2" s="23" t="s">
        <v>21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45383</v>
      </c>
      <c r="D4" s="6" t="s">
        <v>12</v>
      </c>
      <c r="E4" s="6" t="s">
        <v>10</v>
      </c>
      <c r="F4" s="6">
        <v>2</v>
      </c>
      <c r="G4" s="6" t="s">
        <v>16</v>
      </c>
      <c r="H4" s="17">
        <v>63</v>
      </c>
      <c r="I4" s="8">
        <v>8067528000</v>
      </c>
      <c r="J4" s="15">
        <v>11</v>
      </c>
      <c r="M4" s="8">
        <f>+SUMIFS(Tabla13[Monto],Tabla13[Afiliado],M3)</f>
        <v>7689535200</v>
      </c>
      <c r="N4" s="8">
        <f>+SUMIFS(Tabla13[Monto],Tabla13[Afiliado],N3)</f>
        <v>9024520800</v>
      </c>
      <c r="O4" s="10">
        <f>+SUM(M4:N4)</f>
        <v>16714056000</v>
      </c>
    </row>
    <row r="5" spans="1:15" ht="14.25" x14ac:dyDescent="0.2">
      <c r="B5" s="6" t="s">
        <v>9</v>
      </c>
      <c r="C5" s="7">
        <v>45383</v>
      </c>
      <c r="D5" s="6" t="s">
        <v>20</v>
      </c>
      <c r="E5" s="6" t="s">
        <v>10</v>
      </c>
      <c r="F5" s="6">
        <v>2</v>
      </c>
      <c r="G5" s="6" t="s">
        <v>16</v>
      </c>
      <c r="H5" s="17">
        <v>5</v>
      </c>
      <c r="I5" s="8">
        <v>19500000</v>
      </c>
      <c r="J5" s="15">
        <v>1</v>
      </c>
    </row>
    <row r="6" spans="1:15" ht="14.25" x14ac:dyDescent="0.2">
      <c r="B6" s="6" t="s">
        <v>9</v>
      </c>
      <c r="C6" s="7">
        <v>45383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270000000</v>
      </c>
      <c r="J6" s="15">
        <v>1</v>
      </c>
    </row>
    <row r="7" spans="1:15" ht="14.25" x14ac:dyDescent="0.2">
      <c r="B7" s="11" t="s">
        <v>4</v>
      </c>
      <c r="C7" s="12">
        <v>45383</v>
      </c>
      <c r="D7" s="11" t="s">
        <v>12</v>
      </c>
      <c r="E7" s="11" t="s">
        <v>10</v>
      </c>
      <c r="F7" s="11">
        <v>2</v>
      </c>
      <c r="G7" s="11" t="s">
        <v>16</v>
      </c>
      <c r="H7" s="18">
        <v>3</v>
      </c>
      <c r="I7" s="13">
        <v>377992800</v>
      </c>
      <c r="J7" s="16">
        <v>3</v>
      </c>
    </row>
    <row r="8" spans="1:15" ht="14.25" x14ac:dyDescent="0.2">
      <c r="B8" s="11" t="s">
        <v>4</v>
      </c>
      <c r="C8" s="12">
        <v>45383</v>
      </c>
      <c r="D8" s="11" t="s">
        <v>20</v>
      </c>
      <c r="E8" s="11" t="s">
        <v>10</v>
      </c>
      <c r="F8" s="11">
        <v>2</v>
      </c>
      <c r="G8" s="11" t="s">
        <v>16</v>
      </c>
      <c r="H8" s="18">
        <v>5</v>
      </c>
      <c r="I8" s="13">
        <v>19500000</v>
      </c>
      <c r="J8" s="16">
        <v>1</v>
      </c>
    </row>
    <row r="9" spans="1:15" ht="14.25" x14ac:dyDescent="0.2">
      <c r="B9" s="11" t="s">
        <v>4</v>
      </c>
      <c r="C9" s="12">
        <v>45383</v>
      </c>
      <c r="D9" s="11" t="s">
        <v>12</v>
      </c>
      <c r="E9" s="11" t="s">
        <v>11</v>
      </c>
      <c r="F9" s="11">
        <v>2</v>
      </c>
      <c r="G9" s="11" t="s">
        <v>16</v>
      </c>
      <c r="H9" s="18">
        <v>2</v>
      </c>
      <c r="I9" s="13">
        <v>270000000</v>
      </c>
      <c r="J9" s="16">
        <v>1</v>
      </c>
    </row>
    <row r="10" spans="1:15" ht="14.25" x14ac:dyDescent="0.2">
      <c r="B10" s="11" t="s">
        <v>4</v>
      </c>
      <c r="C10" s="12">
        <v>45383</v>
      </c>
      <c r="D10" s="11" t="s">
        <v>12</v>
      </c>
      <c r="E10" s="11" t="s">
        <v>10</v>
      </c>
      <c r="F10" s="11">
        <v>50</v>
      </c>
      <c r="G10" s="11" t="s">
        <v>17</v>
      </c>
      <c r="H10" s="18">
        <v>60</v>
      </c>
      <c r="I10" s="13">
        <v>7689535200</v>
      </c>
      <c r="J10" s="16">
        <v>8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N4: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23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21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97113.535199999998</v>
      </c>
      <c r="N4" s="8">
        <f>+SUMIFS(Tabla132[Monto],Tabla132[Afiliado],N3)/1000000</f>
        <v>163674.76079999999</v>
      </c>
      <c r="O4" s="10">
        <f>+SUM(M4:N4)</f>
        <v>260788.29599999997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  <row r="17" spans="2:10" ht="14.25" x14ac:dyDescent="0.2">
      <c r="B17" s="6" t="s">
        <v>9</v>
      </c>
      <c r="C17" s="7">
        <v>45383</v>
      </c>
      <c r="D17" s="6" t="s">
        <v>12</v>
      </c>
      <c r="E17" s="6" t="s">
        <v>10</v>
      </c>
      <c r="F17" s="6">
        <v>2</v>
      </c>
      <c r="G17" s="6" t="s">
        <v>16</v>
      </c>
      <c r="H17" s="17">
        <v>63</v>
      </c>
      <c r="I17" s="8">
        <v>8067528000</v>
      </c>
      <c r="J17" s="15">
        <v>11</v>
      </c>
    </row>
    <row r="18" spans="2:10" ht="14.25" x14ac:dyDescent="0.2">
      <c r="B18" s="6" t="s">
        <v>9</v>
      </c>
      <c r="C18" s="7">
        <v>45383</v>
      </c>
      <c r="D18" s="6" t="s">
        <v>20</v>
      </c>
      <c r="E18" s="6" t="s">
        <v>10</v>
      </c>
      <c r="F18" s="6">
        <v>2</v>
      </c>
      <c r="G18" s="6" t="s">
        <v>16</v>
      </c>
      <c r="H18" s="17">
        <v>5</v>
      </c>
      <c r="I18" s="8">
        <v>19500000</v>
      </c>
      <c r="J18" s="15">
        <v>1</v>
      </c>
    </row>
    <row r="19" spans="2:10" ht="14.25" x14ac:dyDescent="0.2">
      <c r="B19" s="6" t="s">
        <v>9</v>
      </c>
      <c r="C19" s="7">
        <v>45383</v>
      </c>
      <c r="D19" s="6" t="s">
        <v>12</v>
      </c>
      <c r="E19" s="6" t="s">
        <v>11</v>
      </c>
      <c r="F19" s="6">
        <v>2</v>
      </c>
      <c r="G19" s="6" t="s">
        <v>16</v>
      </c>
      <c r="H19" s="17">
        <v>2</v>
      </c>
      <c r="I19" s="8">
        <v>270000000</v>
      </c>
      <c r="J19" s="15">
        <v>1</v>
      </c>
    </row>
    <row r="20" spans="2:10" ht="14.25" x14ac:dyDescent="0.2">
      <c r="B20" s="6" t="s">
        <v>4</v>
      </c>
      <c r="C20" s="7">
        <v>45383</v>
      </c>
      <c r="D20" s="6" t="s">
        <v>12</v>
      </c>
      <c r="E20" s="6" t="s">
        <v>10</v>
      </c>
      <c r="F20" s="6">
        <v>2</v>
      </c>
      <c r="G20" s="6" t="s">
        <v>16</v>
      </c>
      <c r="H20" s="17">
        <v>3</v>
      </c>
      <c r="I20" s="8">
        <v>377992800</v>
      </c>
      <c r="J20" s="15">
        <v>3</v>
      </c>
    </row>
    <row r="21" spans="2:10" ht="14.25" x14ac:dyDescent="0.2">
      <c r="B21" s="6" t="s">
        <v>4</v>
      </c>
      <c r="C21" s="7">
        <v>45383</v>
      </c>
      <c r="D21" s="6" t="s">
        <v>20</v>
      </c>
      <c r="E21" s="6" t="s">
        <v>10</v>
      </c>
      <c r="F21" s="6">
        <v>2</v>
      </c>
      <c r="G21" s="6" t="s">
        <v>16</v>
      </c>
      <c r="H21" s="17">
        <v>5</v>
      </c>
      <c r="I21" s="8">
        <v>19500000</v>
      </c>
      <c r="J21" s="15">
        <v>1</v>
      </c>
    </row>
    <row r="22" spans="2:10" ht="14.25" x14ac:dyDescent="0.2">
      <c r="B22" s="6" t="s">
        <v>4</v>
      </c>
      <c r="C22" s="7">
        <v>45383</v>
      </c>
      <c r="D22" s="6" t="s">
        <v>12</v>
      </c>
      <c r="E22" s="6" t="s">
        <v>11</v>
      </c>
      <c r="F22" s="6">
        <v>2</v>
      </c>
      <c r="G22" s="6" t="s">
        <v>16</v>
      </c>
      <c r="H22" s="17">
        <v>2</v>
      </c>
      <c r="I22" s="8">
        <v>270000000</v>
      </c>
      <c r="J22" s="15">
        <v>1</v>
      </c>
    </row>
    <row r="23" spans="2:10" ht="14.25" x14ac:dyDescent="0.2">
      <c r="B23" s="11" t="s">
        <v>4</v>
      </c>
      <c r="C23" s="12">
        <v>45383</v>
      </c>
      <c r="D23" s="11" t="s">
        <v>12</v>
      </c>
      <c r="E23" s="11" t="s">
        <v>10</v>
      </c>
      <c r="F23" s="11">
        <v>50</v>
      </c>
      <c r="G23" s="11" t="s">
        <v>17</v>
      </c>
      <c r="H23" s="18">
        <v>60</v>
      </c>
      <c r="I23" s="13">
        <v>7689535200</v>
      </c>
      <c r="J23" s="16">
        <v>8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Props1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2C18C-95CC-4ED9-90D7-155A4060E099}">
  <ds:schemaRefs>
    <ds:schemaRef ds:uri="http://schemas.microsoft.com/office/2006/metadata/properties"/>
    <ds:schemaRef ds:uri="http://schemas.microsoft.com/office/infopath/2007/PartnerControls"/>
    <ds:schemaRef ds:uri="df062920-4020-40dc-9015-c52fc1b6f476"/>
    <ds:schemaRef ds:uri="72e9f21c-8664-4aad-aa68-4f5e72fc5d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2024-06-28T21:14:51Z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